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686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<sst xmlns="http://schemas.openxmlformats.org/spreadsheetml/2006/main" count="480" uniqueCount="31">
  <si>
    <t>Grp 1</t>
  </si>
  <si>
    <t>Grp 2</t>
  </si>
  <si>
    <t>X1</t>
  </si>
  <si>
    <t>X2</t>
  </si>
  <si>
    <t>X3</t>
  </si>
  <si>
    <t>X4</t>
  </si>
  <si>
    <t>X5</t>
  </si>
  <si>
    <t>X6</t>
  </si>
  <si>
    <t>Groups</t>
  </si>
  <si>
    <t>Subjects</t>
  </si>
  <si>
    <t>Sheet</t>
  </si>
  <si>
    <t/>
  </si>
  <si>
    <t>Grp 3</t>
  </si>
  <si>
    <t>Grp4</t>
  </si>
  <si>
    <t>Grp5</t>
  </si>
  <si>
    <t>4x 0.25</t>
  </si>
  <si>
    <t>-</t>
  </si>
  <si>
    <t>after recruit</t>
  </si>
  <si>
    <t>as recruit</t>
  </si>
  <si>
    <t>X2 to X6</t>
  </si>
  <si>
    <t>X1 to X6</t>
  </si>
  <si>
    <t>Groups:</t>
  </si>
  <si>
    <t>rand</t>
  </si>
  <si>
    <t>minim</t>
  </si>
  <si>
    <t>RMS diff from pop mean</t>
  </si>
  <si>
    <t>X1 to X2</t>
  </si>
  <si>
    <t>RMS diff from pop mean via</t>
  </si>
  <si>
    <t>RMS diff btwn pairs via</t>
  </si>
  <si>
    <t>Variables</t>
  </si>
  <si>
    <t>total</t>
  </si>
  <si>
    <t>nominals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</si>
</sst>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S8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9.140625" style="3" customWidth="1"/>
    <col min="5" max="7" width="9.140625" style="3" customWidth="1"/>
    <col min="8" max="9" width="9.140625" style="10" customWidth="1"/>
    <col min="10" max="10" width="2.57421875" style="10" customWidth="1"/>
    <col min="11" max="11" width="8.28125" style="10" customWidth="1"/>
    <col min="12" max="13" width="8.57421875" style="10" customWidth="1"/>
    <col min="14" max="16" width="6.421875" style="0" customWidth="1"/>
    <col min="17" max="17" width="1.421875" style="0" customWidth="1"/>
    <col min="18" max="24" width="6.421875" style="0" customWidth="1"/>
    <col min="25" max="25" width="1.57421875" style="0" customWidth="1"/>
    <col min="26" max="32" width="6.421875" style="0" customWidth="1"/>
    <col min="33" max="33" width="1.421875" style="0" customWidth="1"/>
    <col min="34" max="40" width="6.421875" style="0" customWidth="1"/>
    <col min="41" max="41" width="1.421875" style="0" customWidth="1"/>
    <col min="42" max="44" width="6.421875" style="0" customWidth="1"/>
    <col min="46" max="48" width="7.140625" style="0" customWidth="1"/>
    <col min="49" max="49" width="1.57421875" style="0" customWidth="1"/>
    <col min="50" max="52" width="7.140625" style="0" customWidth="1"/>
    <col min="67" max="67" width="2.28125" style="0" customWidth="1"/>
    <col min="68" max="73" width="7.140625" style="0" customWidth="1"/>
    <col min="74" max="74" width="2.7109375" style="0" customWidth="1"/>
    <col min="75" max="80" width="7.140625" style="0" customWidth="1"/>
    <col min="81" max="81" width="2.7109375" style="0" customWidth="1"/>
    <col min="82" max="87" width="7.140625" style="0" customWidth="1"/>
  </cols>
  <sheetData>
    <row r="2" spans="8:13" ht="12.75" customHeight="1">
      <c r="H2" s="3"/>
      <c r="I2" s="3"/>
      <c r="J2" s="3"/>
      <c r="K2" s="3"/>
      <c r="L2" s="16"/>
      <c r="M2" s="16"/>
    </row>
    <row r="3" spans="1:97" s="4" customFormat="1" ht="11.25" customHeight="1">
      <c r="A3" s="14" t="s">
        <v>21</v>
      </c>
      <c r="B3" s="15">
        <v>2</v>
      </c>
      <c r="C3" s="5"/>
      <c r="E3" s="5"/>
      <c r="F3" s="5"/>
      <c r="G3" s="17" t="s">
        <v>26</v>
      </c>
      <c r="H3" s="17"/>
      <c r="I3" s="17"/>
      <c r="J3" s="13"/>
      <c r="K3" s="17" t="s">
        <v>27</v>
      </c>
      <c r="L3" s="17"/>
      <c r="M3" s="1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</row>
    <row r="4" spans="3:97" s="4" customFormat="1" ht="12.75">
      <c r="C4" s="18" t="s">
        <v>28</v>
      </c>
      <c r="D4" s="18"/>
      <c r="E4" s="5"/>
      <c r="F4" s="5"/>
      <c r="G4" s="5" t="s">
        <v>23</v>
      </c>
      <c r="H4" s="5" t="s">
        <v>23</v>
      </c>
      <c r="I4" s="5" t="s">
        <v>22</v>
      </c>
      <c r="J4" s="5"/>
      <c r="K4" s="5" t="s">
        <v>23</v>
      </c>
      <c r="L4" s="5" t="s">
        <v>23</v>
      </c>
      <c r="M4" s="5" t="s">
        <v>22</v>
      </c>
      <c r="N4" s="6" t="s">
        <v>0</v>
      </c>
      <c r="O4" s="6"/>
      <c r="P4" s="6"/>
      <c r="Q4" s="6"/>
      <c r="R4" s="6"/>
      <c r="S4" s="6"/>
      <c r="T4" s="6"/>
      <c r="U4" s="6"/>
      <c r="V4" s="6" t="s">
        <v>1</v>
      </c>
      <c r="W4" s="6"/>
      <c r="X4" s="6"/>
      <c r="Y4" s="6"/>
      <c r="Z4" s="6"/>
      <c r="AA4" s="6"/>
      <c r="AB4" s="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</row>
    <row r="5" spans="2:97" s="4" customFormat="1" ht="12.75">
      <c r="B5" s="4" t="s">
        <v>10</v>
      </c>
      <c r="C5" s="5" t="s">
        <v>29</v>
      </c>
      <c r="D5" s="4" t="s">
        <v>30</v>
      </c>
      <c r="E5" s="5" t="s">
        <v>8</v>
      </c>
      <c r="F5" s="5" t="s">
        <v>9</v>
      </c>
      <c r="G5" s="5" t="s">
        <v>2</v>
      </c>
      <c r="H5" s="8" t="s">
        <v>3</v>
      </c>
      <c r="I5" s="11" t="s">
        <v>25</v>
      </c>
      <c r="J5" s="11"/>
      <c r="K5" s="5" t="s">
        <v>2</v>
      </c>
      <c r="L5" s="8" t="s">
        <v>3</v>
      </c>
      <c r="M5" s="11" t="s">
        <v>25</v>
      </c>
      <c r="N5" s="7" t="s">
        <v>2</v>
      </c>
      <c r="O5" s="7" t="s">
        <v>3</v>
      </c>
      <c r="P5" s="7" t="s">
        <v>4</v>
      </c>
      <c r="Q5" s="7"/>
      <c r="R5" s="7" t="s">
        <v>5</v>
      </c>
      <c r="S5" s="7" t="s">
        <v>6</v>
      </c>
      <c r="T5" s="7" t="s">
        <v>7</v>
      </c>
      <c r="U5" s="6"/>
      <c r="V5" s="7" t="s">
        <v>2</v>
      </c>
      <c r="W5" s="7" t="s">
        <v>3</v>
      </c>
      <c r="X5" s="7" t="s">
        <v>4</v>
      </c>
      <c r="Y5" s="7"/>
      <c r="Z5" s="7" t="s">
        <v>5</v>
      </c>
      <c r="AA5" s="7" t="s">
        <v>6</v>
      </c>
      <c r="AB5" s="7" t="s">
        <v>7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</row>
    <row r="6" spans="2:28" ht="12.75">
      <c r="B6" t="s">
        <v>17</v>
      </c>
      <c r="C6" s="3">
        <v>2</v>
      </c>
      <c r="D6">
        <v>0</v>
      </c>
      <c r="E6" s="3">
        <v>2</v>
      </c>
      <c r="F6" s="3">
        <v>10</v>
      </c>
      <c r="G6" s="2">
        <f>SQRT(SUMSQ(N6,V6)/E6)</f>
        <v>0.1282801853772085</v>
      </c>
      <c r="H6" s="9">
        <f>SQRT(SUMSQ(O6:T6,W6:AB6)/(E6*(C6-1)))</f>
        <v>0.17992260052838574</v>
      </c>
      <c r="I6" s="9">
        <f>1/SQRT(F6)</f>
        <v>0.31622776601683794</v>
      </c>
      <c r="J6" s="9"/>
      <c r="K6" s="2">
        <f>SQRT(2)*STDEV(N6,V6)</f>
        <v>0.11125463208602679</v>
      </c>
      <c r="L6" s="9">
        <f>SQRT(2)*STDEV(O6,W6)</f>
        <v>0.15044304753516263</v>
      </c>
      <c r="M6" s="9">
        <f>SQRT(2)*I6</f>
        <v>0.447213595499958</v>
      </c>
      <c r="N6" s="1">
        <v>0.17121887140179246</v>
      </c>
      <c r="O6" s="1">
        <v>-0.23866528945774235</v>
      </c>
      <c r="P6" s="1" t="s">
        <v>11</v>
      </c>
      <c r="Q6" s="1"/>
      <c r="R6" s="1" t="s">
        <v>11</v>
      </c>
      <c r="S6" s="1" t="s">
        <v>11</v>
      </c>
      <c r="T6" s="1" t="s">
        <v>11</v>
      </c>
      <c r="U6" s="12"/>
      <c r="V6" s="1">
        <v>0.05996423931576563</v>
      </c>
      <c r="W6" s="1">
        <v>-0.08822224192257977</v>
      </c>
      <c r="X6" s="1" t="s">
        <v>11</v>
      </c>
      <c r="Y6" s="1"/>
      <c r="Z6" s="1" t="s">
        <v>11</v>
      </c>
      <c r="AA6" s="1" t="s">
        <v>11</v>
      </c>
      <c r="AB6" s="1" t="s">
        <v>11</v>
      </c>
    </row>
    <row r="7" spans="2:28" ht="12.75">
      <c r="B7" t="s">
        <v>17</v>
      </c>
      <c r="C7" s="3">
        <v>2</v>
      </c>
      <c r="D7">
        <v>0</v>
      </c>
      <c r="E7" s="3">
        <v>2</v>
      </c>
      <c r="F7" s="3">
        <v>10</v>
      </c>
      <c r="G7" s="2">
        <f>SQRT(SUMSQ(N7,V7)/E7)</f>
        <v>0.09789468178396625</v>
      </c>
      <c r="H7" s="9">
        <f>SQRT(SUMSQ(O7:T7,W7:AB7)/(E7*(C7-1)))</f>
        <v>0.3224933511018222</v>
      </c>
      <c r="I7" s="9">
        <f>1/SQRT(F7)</f>
        <v>0.31622776601683794</v>
      </c>
      <c r="J7" s="9"/>
      <c r="K7" s="2">
        <f>SQRT(2)*STDEV(N7,V7)</f>
        <v>0.05488842631673548</v>
      </c>
      <c r="L7" s="9">
        <f>SQRT(2)*STDEV(O7,W7)</f>
        <v>0.1689433303262376</v>
      </c>
      <c r="M7" s="9">
        <f>SQRT(2)*I7</f>
        <v>0.447213595499958</v>
      </c>
      <c r="N7" s="1">
        <v>-0.0665248449709021</v>
      </c>
      <c r="O7" s="1">
        <v>-0.22676216861697185</v>
      </c>
      <c r="P7" s="1" t="s">
        <v>11</v>
      </c>
      <c r="Q7" s="1"/>
      <c r="R7" s="1" t="s">
        <v>11</v>
      </c>
      <c r="S7" s="1" t="s">
        <v>11</v>
      </c>
      <c r="T7" s="1" t="s">
        <v>11</v>
      </c>
      <c r="U7" s="1"/>
      <c r="V7" s="1">
        <v>-0.12141327128763753</v>
      </c>
      <c r="W7" s="1">
        <v>-0.3957054989432095</v>
      </c>
      <c r="X7" s="1" t="s">
        <v>11</v>
      </c>
      <c r="Y7" s="1"/>
      <c r="Z7" s="1" t="s">
        <v>11</v>
      </c>
      <c r="AA7" s="1" t="s">
        <v>11</v>
      </c>
      <c r="AB7" s="1" t="s">
        <v>11</v>
      </c>
    </row>
    <row r="8" spans="11:28" ht="12.75">
      <c r="K8" s="2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2.75">
      <c r="B9" t="s">
        <v>17</v>
      </c>
      <c r="C9" s="3">
        <v>2</v>
      </c>
      <c r="D9">
        <v>0</v>
      </c>
      <c r="E9" s="3">
        <v>2</v>
      </c>
      <c r="F9" s="3">
        <v>20</v>
      </c>
      <c r="G9" s="2">
        <f>SQRT(SUMSQ(N9,V9)/E9)</f>
        <v>0.05920656228171792</v>
      </c>
      <c r="H9" s="9">
        <f>SQRT(SUMSQ(O9:T9,W9:AB9)/(E9*(C9-1)))</f>
        <v>0.2373822910992435</v>
      </c>
      <c r="I9" s="9">
        <f>1/SQRT(F9)</f>
        <v>0.22360679774997896</v>
      </c>
      <c r="J9" s="9"/>
      <c r="K9" s="2">
        <f>SQRT(2)*STDEV(N9,V9)</f>
        <v>0.0941998757137057</v>
      </c>
      <c r="L9" s="9">
        <f>SQRT(2)*STDEV(O9,W9)</f>
        <v>0.23938087248604348</v>
      </c>
      <c r="M9" s="9">
        <f>SQRT(2)*I9</f>
        <v>0.31622776601683794</v>
      </c>
      <c r="N9" s="1">
        <v>0.011224976238761286</v>
      </c>
      <c r="O9" s="1">
        <v>-0.3246893425803023</v>
      </c>
      <c r="P9" s="1" t="s">
        <v>11</v>
      </c>
      <c r="Q9" s="1"/>
      <c r="R9" s="1" t="s">
        <v>11</v>
      </c>
      <c r="S9" s="1" t="s">
        <v>11</v>
      </c>
      <c r="T9" s="1" t="s">
        <v>11</v>
      </c>
      <c r="U9" s="1"/>
      <c r="V9" s="1">
        <v>-0.08297489947494441</v>
      </c>
      <c r="W9" s="1">
        <v>-0.08530847009425883</v>
      </c>
      <c r="X9" s="1"/>
      <c r="Y9" s="1"/>
      <c r="Z9" s="1"/>
      <c r="AA9" s="1"/>
      <c r="AB9" s="1"/>
    </row>
    <row r="10" spans="2:28" ht="12.75">
      <c r="B10" t="s">
        <v>17</v>
      </c>
      <c r="C10" s="3">
        <v>2</v>
      </c>
      <c r="D10">
        <v>0</v>
      </c>
      <c r="E10" s="3">
        <v>2</v>
      </c>
      <c r="F10" s="3">
        <v>20</v>
      </c>
      <c r="G10" s="2">
        <f>SQRT(SUMSQ(N10,V10)/E10)</f>
        <v>0.32931320963388727</v>
      </c>
      <c r="H10" s="9">
        <f>SQRT(SUMSQ(O10:T10,W10:AB10)/(E10*(C10-1)))</f>
        <v>0.030606120174388837</v>
      </c>
      <c r="I10" s="9">
        <f>1/SQRT(F10)</f>
        <v>0.22360679774997896</v>
      </c>
      <c r="J10" s="9"/>
      <c r="K10" s="2">
        <f>SQRT(2)*STDEV(N10,V10)</f>
        <v>0.036721019233230616</v>
      </c>
      <c r="L10" s="9">
        <f>SQRT(2)*STDEV(O10,W10)</f>
        <v>0.024037962947789995</v>
      </c>
      <c r="M10" s="9">
        <f>SQRT(2)*I10</f>
        <v>0.31622776601683794</v>
      </c>
      <c r="N10" s="1">
        <v>0.34716148547585846</v>
      </c>
      <c r="O10" s="1">
        <v>-0.04016642676577362</v>
      </c>
      <c r="P10" s="1" t="s">
        <v>11</v>
      </c>
      <c r="Q10" s="1"/>
      <c r="R10" s="1" t="s">
        <v>11</v>
      </c>
      <c r="S10" s="1" t="s">
        <v>11</v>
      </c>
      <c r="T10" s="1" t="s">
        <v>11</v>
      </c>
      <c r="U10" s="1"/>
      <c r="V10" s="1">
        <v>0.31044046624262833</v>
      </c>
      <c r="W10" s="1">
        <v>-0.016128463817983628</v>
      </c>
      <c r="X10" s="1"/>
      <c r="Y10" s="1"/>
      <c r="Z10" s="1"/>
      <c r="AA10" s="1"/>
      <c r="AB10" s="1"/>
    </row>
    <row r="11" spans="7:28" ht="12.75">
      <c r="G11" s="2"/>
      <c r="H11" s="9"/>
      <c r="I11" s="9"/>
      <c r="J11" s="9"/>
      <c r="K11" s="2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7:13" ht="12.75">
      <c r="G12" s="5" t="s">
        <v>2</v>
      </c>
      <c r="H12" s="8" t="s">
        <v>19</v>
      </c>
      <c r="I12" s="8" t="s">
        <v>20</v>
      </c>
      <c r="J12" s="8"/>
      <c r="K12" s="5" t="s">
        <v>2</v>
      </c>
      <c r="L12" s="8" t="s">
        <v>19</v>
      </c>
      <c r="M12" s="8" t="s">
        <v>20</v>
      </c>
    </row>
    <row r="13" spans="2:28" ht="12.75">
      <c r="B13" t="s">
        <v>17</v>
      </c>
      <c r="C13" s="3">
        <v>6</v>
      </c>
      <c r="D13">
        <v>0</v>
      </c>
      <c r="E13" s="3">
        <v>2</v>
      </c>
      <c r="F13" s="3">
        <v>10</v>
      </c>
      <c r="G13" s="2">
        <f>SQRT(SUMSQ(N13,V13)/E13)</f>
        <v>0.07890805660846811</v>
      </c>
      <c r="H13" s="9">
        <f>SQRT(SUMSQ(O13:T13,W13:AB13)/(E13*(C13-1)))</f>
        <v>0.17139277789332022</v>
      </c>
      <c r="I13" s="9">
        <f>1/SQRT(F13)</f>
        <v>0.31622776601683794</v>
      </c>
      <c r="J13" s="9"/>
      <c r="K13" s="2">
        <f>SQRT(2)*STDEV(N13,V13)</f>
        <v>0.013943645359887487</v>
      </c>
      <c r="L13" s="9">
        <f>SQRT(2*(VAR(O13,W13)+VAR(P13,X13)+VAR(R13,Z13)+VAR(S13,AA13)+VAR(T13,AB13))/(C13-1))</f>
        <v>0.236880693330691</v>
      </c>
      <c r="M13" s="9">
        <f>SQRT(2)*I13</f>
        <v>0.447213595499958</v>
      </c>
      <c r="N13" s="1">
        <v>-0.08557128251424946</v>
      </c>
      <c r="O13" s="1">
        <v>0.015653804814576233</v>
      </c>
      <c r="P13" s="1">
        <v>-0.19493588689617924</v>
      </c>
      <c r="Q13" s="1"/>
      <c r="R13" s="1">
        <v>0.19083887003620106</v>
      </c>
      <c r="S13" s="1">
        <v>0.15031452034709047</v>
      </c>
      <c r="T13" s="1">
        <v>0.20921396900174388</v>
      </c>
      <c r="U13" s="1"/>
      <c r="V13" s="1">
        <v>-0.07162763715436189</v>
      </c>
      <c r="W13" s="1">
        <v>0.131613449467784</v>
      </c>
      <c r="X13" s="1">
        <v>0.19493588689617924</v>
      </c>
      <c r="Y13" s="1"/>
      <c r="Z13" s="1">
        <v>-0.14185571161536217</v>
      </c>
      <c r="AA13" s="1">
        <v>0.21073698572797173</v>
      </c>
      <c r="AB13" s="1">
        <v>0.1813013160817195</v>
      </c>
    </row>
    <row r="14" spans="2:28" ht="12.75">
      <c r="B14" t="s">
        <v>17</v>
      </c>
      <c r="C14" s="3">
        <v>6</v>
      </c>
      <c r="D14">
        <v>0</v>
      </c>
      <c r="E14" s="3">
        <v>2</v>
      </c>
      <c r="F14" s="3">
        <v>10</v>
      </c>
      <c r="G14" s="2">
        <f>SQRT(SUMSQ(N14,V14)/E14)</f>
        <v>0.24704166020733428</v>
      </c>
      <c r="H14" s="9">
        <f>SQRT(SUMSQ(O14:T14,W14:AB14)/(E14*(C14-1)))</f>
        <v>0.2286068233605802</v>
      </c>
      <c r="I14" s="9">
        <f>1/SQRT(F14)</f>
        <v>0.31622776601683794</v>
      </c>
      <c r="J14" s="9"/>
      <c r="K14" s="2">
        <f>SQRT(2)*STDEV(N14,V14)</f>
        <v>0.04495718056946376</v>
      </c>
      <c r="L14" s="9">
        <f>SQRT(2*(VAR(O14,W14)+VAR(P14,X14)+VAR(R14,Z14)+VAR(S14,AA14)+VAR(T14,AB14))/(C14-1))</f>
        <v>0.24161818313318692</v>
      </c>
      <c r="M14" s="9">
        <f>SQRT(2)*I14</f>
        <v>0.447213595499958</v>
      </c>
      <c r="N14" s="1">
        <v>0.2684954491721001</v>
      </c>
      <c r="O14" s="1">
        <v>0.16541310163243567</v>
      </c>
      <c r="P14" s="1">
        <v>-0.19493588689617924</v>
      </c>
      <c r="Q14" s="1"/>
      <c r="R14" s="1">
        <v>-0.25771679728836006</v>
      </c>
      <c r="S14" s="1">
        <v>-0.3598907157426801</v>
      </c>
      <c r="T14" s="1">
        <v>-0.2874195035904331</v>
      </c>
      <c r="U14" s="1"/>
      <c r="V14" s="1">
        <v>0.223538268602636</v>
      </c>
      <c r="W14" s="1">
        <v>0.07433480465639378</v>
      </c>
      <c r="X14" s="1">
        <v>0.19493588689617924</v>
      </c>
      <c r="Y14" s="1"/>
      <c r="Z14" s="1">
        <v>-0.03498476720518866</v>
      </c>
      <c r="AA14" s="1">
        <v>-0.36599064888481164</v>
      </c>
      <c r="AB14" s="1">
        <v>-0.0011421738670580606</v>
      </c>
    </row>
    <row r="15" spans="11:28" ht="12.75">
      <c r="K15" s="2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2.75">
      <c r="B16" t="s">
        <v>17</v>
      </c>
      <c r="C16" s="3">
        <v>6</v>
      </c>
      <c r="D16">
        <v>0</v>
      </c>
      <c r="E16" s="3">
        <v>2</v>
      </c>
      <c r="F16" s="3">
        <v>20</v>
      </c>
      <c r="G16" s="2">
        <f>SQRT(SUMSQ(N16,V16)/E16)</f>
        <v>0.1974214798200182</v>
      </c>
      <c r="H16" s="9">
        <f>SQRT(SUMSQ(O16:T16,W16:AB16)/(E16*(C16-1)))</f>
        <v>0.2945449380931791</v>
      </c>
      <c r="I16" s="9">
        <f>1/SQRT(F16)</f>
        <v>0.22360679774997896</v>
      </c>
      <c r="J16" s="9"/>
      <c r="K16" s="2">
        <f>SQRT(2)*STDEV(N16,V16)</f>
        <v>0.014157224843398099</v>
      </c>
      <c r="L16" s="9">
        <f>SQRT(2*(VAR(O16,W16)+VAR(P16,X16)+VAR(R16,Z16)+VAR(S16,AA16)+VAR(T16,AB16))/(C16-1))</f>
        <v>0.1425854091837085</v>
      </c>
      <c r="M16" s="9">
        <f>SQRT(2)*I16</f>
        <v>0.31622776601683794</v>
      </c>
      <c r="N16" s="1">
        <v>-0.19021592359110903</v>
      </c>
      <c r="O16" s="1">
        <v>0.05209847467292548</v>
      </c>
      <c r="P16" s="1">
        <v>-0.2962262648719725</v>
      </c>
      <c r="Q16" s="1"/>
      <c r="R16" s="1">
        <v>0.20924713850320628</v>
      </c>
      <c r="S16" s="1">
        <v>0.4399045711134642</v>
      </c>
      <c r="T16" s="1">
        <v>-0.1580636235325325</v>
      </c>
      <c r="U16" s="1"/>
      <c r="V16" s="1">
        <v>-0.20437314843450713</v>
      </c>
      <c r="W16" s="1">
        <v>0.19419641584937608</v>
      </c>
      <c r="X16" s="1">
        <v>-0.39496835316263</v>
      </c>
      <c r="Y16" s="1"/>
      <c r="Z16" s="1">
        <v>0.32998736340681206</v>
      </c>
      <c r="AA16" s="1">
        <v>0.4535668789451237</v>
      </c>
      <c r="AB16" s="1">
        <v>0.08057063450428309</v>
      </c>
    </row>
    <row r="17" spans="2:28" ht="12.75">
      <c r="B17" t="s">
        <v>17</v>
      </c>
      <c r="C17" s="3">
        <v>6</v>
      </c>
      <c r="D17">
        <v>0</v>
      </c>
      <c r="E17" s="3">
        <v>2</v>
      </c>
      <c r="F17" s="3">
        <v>20</v>
      </c>
      <c r="G17" s="2">
        <f>SQRT(SUMSQ(N17,V17)/E17)</f>
        <v>0.18356863974473359</v>
      </c>
      <c r="H17" s="9">
        <f>SQRT(SUMSQ(O17:T17,W17:AB17)/(E17*(C17-1)))</f>
        <v>0.1992006015810404</v>
      </c>
      <c r="I17" s="9">
        <f>1/SQRT(F17)</f>
        <v>0.22360679774997896</v>
      </c>
      <c r="J17" s="9"/>
      <c r="K17" s="2">
        <f>SQRT(2)*STDEV(N17,V17)</f>
        <v>0.05019955546972904</v>
      </c>
      <c r="L17" s="9">
        <f>SQRT(2*(VAR(O17,W17)+VAR(P17,X17)+VAR(R17,Z17)+VAR(S17,AA17)+VAR(T17,AB17))/(C17-1))</f>
        <v>0.10648857456341843</v>
      </c>
      <c r="M17" s="9">
        <f>SQRT(2)*I17</f>
        <v>0.31622776601683794</v>
      </c>
      <c r="N17" s="1">
        <v>-0.15674478956202265</v>
      </c>
      <c r="O17" s="1">
        <v>0.09391839347087512</v>
      </c>
      <c r="P17" s="1">
        <v>0.19748417658131495</v>
      </c>
      <c r="Q17" s="1"/>
      <c r="R17" s="1">
        <v>-0.08630414405724736</v>
      </c>
      <c r="S17" s="1">
        <v>0.16475281393469113</v>
      </c>
      <c r="T17" s="1">
        <v>0.30565644481705123</v>
      </c>
      <c r="U17" s="1"/>
      <c r="V17" s="1">
        <v>-0.20694434503175194</v>
      </c>
      <c r="W17" s="1">
        <v>0.027247645074692173</v>
      </c>
      <c r="X17" s="1">
        <v>0.3949683531626299</v>
      </c>
      <c r="Y17" s="1"/>
      <c r="Z17" s="1">
        <v>-0.09760956126427374</v>
      </c>
      <c r="AA17" s="1">
        <v>0.1228226366783245</v>
      </c>
      <c r="AB17" s="1">
        <v>0.1990349570762523</v>
      </c>
    </row>
    <row r="18" spans="11:13" ht="12.75">
      <c r="K18" s="2"/>
      <c r="L18" s="9"/>
      <c r="M18" s="9"/>
    </row>
    <row r="19" spans="2:28" ht="12.75">
      <c r="B19" t="s">
        <v>17</v>
      </c>
      <c r="C19" s="3">
        <v>6</v>
      </c>
      <c r="D19" t="s">
        <v>15</v>
      </c>
      <c r="E19" s="3">
        <v>2</v>
      </c>
      <c r="F19" s="3">
        <v>10</v>
      </c>
      <c r="G19" s="2">
        <f>SQRT(SUMSQ(N19,V19)/E19)</f>
        <v>0.04119449554740633</v>
      </c>
      <c r="H19" s="9">
        <f>SQRT(SUMSQ(O19:T19,W19:AB19)/(E19*(C19-1)))</f>
        <v>0.2856320453406981</v>
      </c>
      <c r="I19" s="9">
        <f>1/SQRT(F19)</f>
        <v>0.31622776601683794</v>
      </c>
      <c r="J19" s="9"/>
      <c r="K19" s="2">
        <f>SQRT(2)*STDEV(N19,V19)</f>
        <v>0.06341577001590319</v>
      </c>
      <c r="L19" s="9">
        <f>SQRT(2*(VAR(O19,W19)+VAR(P19,X19)+VAR(R19,Z19)+VAR(S19,AA19)+VAR(T19,AB19))/(C19-1))</f>
        <v>0.23228044447676333</v>
      </c>
      <c r="M19" s="9">
        <f>SQRT(2)*I19</f>
        <v>0.447213595499958</v>
      </c>
      <c r="N19" s="1">
        <v>-0.05800610722405963</v>
      </c>
      <c r="O19" s="1">
        <v>0.2852363069293176</v>
      </c>
      <c r="P19" s="1">
        <v>-0.19493588689617924</v>
      </c>
      <c r="Q19" s="1"/>
      <c r="R19" s="1">
        <v>0.11254628677422751</v>
      </c>
      <c r="S19" s="1">
        <v>0.3376388603226827</v>
      </c>
      <c r="T19" s="1">
        <v>-0.11254628677422751</v>
      </c>
      <c r="U19" s="1"/>
      <c r="V19" s="1">
        <v>0.005409662791843554</v>
      </c>
      <c r="W19" s="1">
        <v>0.6463978927856772</v>
      </c>
      <c r="X19" s="1">
        <v>0</v>
      </c>
      <c r="Y19" s="1"/>
      <c r="Z19" s="1">
        <v>-0.11254628677422751</v>
      </c>
      <c r="AA19" s="1">
        <v>0.3376388603226827</v>
      </c>
      <c r="AB19" s="1">
        <v>0.11254628677422751</v>
      </c>
    </row>
    <row r="21" spans="3:49" s="4" customFormat="1" ht="12.75" customHeight="1">
      <c r="C21" s="5"/>
      <c r="E21" s="5"/>
      <c r="F21" s="5"/>
      <c r="G21" s="17" t="s">
        <v>24</v>
      </c>
      <c r="H21" s="17"/>
      <c r="I21" s="17"/>
      <c r="J21" s="13"/>
      <c r="K21" s="17" t="s">
        <v>27</v>
      </c>
      <c r="L21" s="17"/>
      <c r="M21" s="1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W21"/>
    </row>
    <row r="22" spans="3:49" s="4" customFormat="1" ht="12.75">
      <c r="C22" s="18" t="s">
        <v>28</v>
      </c>
      <c r="D22" s="18"/>
      <c r="E22" s="5"/>
      <c r="F22" s="5"/>
      <c r="G22" s="5" t="s">
        <v>23</v>
      </c>
      <c r="H22" s="5" t="s">
        <v>23</v>
      </c>
      <c r="I22" s="5" t="s">
        <v>22</v>
      </c>
      <c r="J22" s="5"/>
      <c r="K22" s="5" t="s">
        <v>23</v>
      </c>
      <c r="L22" s="5" t="s">
        <v>23</v>
      </c>
      <c r="M22" s="5" t="s">
        <v>22</v>
      </c>
      <c r="N22" s="6" t="s">
        <v>0</v>
      </c>
      <c r="O22" s="6"/>
      <c r="P22" s="6"/>
      <c r="Q22" s="6"/>
      <c r="R22" s="6"/>
      <c r="S22" s="6"/>
      <c r="T22" s="6"/>
      <c r="U22" s="6"/>
      <c r="V22" s="6" t="s">
        <v>1</v>
      </c>
      <c r="W22" s="6"/>
      <c r="X22" s="6"/>
      <c r="Y22" s="6"/>
      <c r="Z22" s="6"/>
      <c r="AA22" s="6"/>
      <c r="AB22" s="6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W22"/>
    </row>
    <row r="23" spans="2:49" s="4" customFormat="1" ht="12.75">
      <c r="B23" s="4" t="s">
        <v>10</v>
      </c>
      <c r="C23" s="5" t="s">
        <v>29</v>
      </c>
      <c r="D23" s="4" t="s">
        <v>30</v>
      </c>
      <c r="E23" s="5" t="s">
        <v>8</v>
      </c>
      <c r="F23" s="5" t="s">
        <v>9</v>
      </c>
      <c r="G23" s="5"/>
      <c r="H23" s="11" t="s">
        <v>25</v>
      </c>
      <c r="I23" s="11" t="s">
        <v>25</v>
      </c>
      <c r="J23" s="11"/>
      <c r="K23" s="11"/>
      <c r="L23" s="11" t="s">
        <v>25</v>
      </c>
      <c r="M23" s="11" t="s">
        <v>25</v>
      </c>
      <c r="N23" s="7" t="s">
        <v>2</v>
      </c>
      <c r="O23" s="7" t="s">
        <v>3</v>
      </c>
      <c r="P23" s="7" t="s">
        <v>4</v>
      </c>
      <c r="Q23" s="7"/>
      <c r="R23" s="7" t="s">
        <v>5</v>
      </c>
      <c r="S23" s="7" t="s">
        <v>6</v>
      </c>
      <c r="T23" s="7" t="s">
        <v>7</v>
      </c>
      <c r="U23" s="6"/>
      <c r="V23" s="7" t="s">
        <v>2</v>
      </c>
      <c r="W23" s="7" t="s">
        <v>3</v>
      </c>
      <c r="X23" s="7" t="s">
        <v>4</v>
      </c>
      <c r="Y23" s="7"/>
      <c r="Z23" s="7" t="s">
        <v>5</v>
      </c>
      <c r="AA23" s="7" t="s">
        <v>6</v>
      </c>
      <c r="AB23" s="7" t="s">
        <v>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W23"/>
    </row>
    <row r="24" spans="2:28" ht="12.75">
      <c r="B24" t="s">
        <v>18</v>
      </c>
      <c r="C24" s="3">
        <v>2</v>
      </c>
      <c r="D24">
        <v>0</v>
      </c>
      <c r="E24" s="3">
        <v>2</v>
      </c>
      <c r="F24" s="3">
        <v>10</v>
      </c>
      <c r="G24" s="3" t="s">
        <v>16</v>
      </c>
      <c r="H24" s="9">
        <f>SQRT(SUMSQ(N24:AB24)/(E24*C24))</f>
        <v>0.32354182901854517</v>
      </c>
      <c r="I24" s="9">
        <f>1/SQRT(F24)</f>
        <v>0.31622776601683794</v>
      </c>
      <c r="J24" s="9"/>
      <c r="K24" s="3" t="s">
        <v>16</v>
      </c>
      <c r="L24" s="9">
        <f>SQRT(2*(VAR(N24,V24)+VAR(O24,W24))/C24)</f>
        <v>0.05895505132334445</v>
      </c>
      <c r="M24" s="9">
        <f>SQRT(2)*I24</f>
        <v>0.447213595499958</v>
      </c>
      <c r="N24" s="1">
        <v>-0.35588008861211645</v>
      </c>
      <c r="O24" s="1">
        <v>-0.24181884464856013</v>
      </c>
      <c r="P24" s="1" t="s">
        <v>11</v>
      </c>
      <c r="Q24" s="1"/>
      <c r="R24" s="1" t="s">
        <v>11</v>
      </c>
      <c r="S24" s="1" t="s">
        <v>11</v>
      </c>
      <c r="T24" s="1" t="s">
        <v>11</v>
      </c>
      <c r="U24" s="1"/>
      <c r="V24" s="1">
        <v>-0.43399929871715415</v>
      </c>
      <c r="W24" s="1">
        <v>-0.21268492686118634</v>
      </c>
      <c r="X24" s="1"/>
      <c r="Y24" s="1"/>
      <c r="Z24" s="1"/>
      <c r="AA24" s="1"/>
      <c r="AB24" s="1"/>
    </row>
    <row r="25" spans="2:28" ht="12.75">
      <c r="B25" t="s">
        <v>18</v>
      </c>
      <c r="C25" s="3">
        <v>2</v>
      </c>
      <c r="D25">
        <v>0</v>
      </c>
      <c r="E25" s="3">
        <v>2</v>
      </c>
      <c r="F25" s="3">
        <v>10</v>
      </c>
      <c r="G25" s="3" t="s">
        <v>16</v>
      </c>
      <c r="H25" s="9">
        <f>SQRT(SUMSQ(N25:AB25)/(E25*C25))</f>
        <v>0.34032066718223375</v>
      </c>
      <c r="I25" s="9">
        <f>1/SQRT(F25)</f>
        <v>0.31622776601683794</v>
      </c>
      <c r="J25" s="9"/>
      <c r="K25" s="3" t="s">
        <v>16</v>
      </c>
      <c r="L25" s="9">
        <f>SQRT(2*(VAR(N25,V25)+VAR(O25,W25))/C25)</f>
        <v>0.19792965298731216</v>
      </c>
      <c r="M25" s="9">
        <f>SQRT(2)*I25</f>
        <v>0.447213595499958</v>
      </c>
      <c r="N25" s="1">
        <v>-0.3056200167440923</v>
      </c>
      <c r="O25" s="1">
        <v>0.5101098103198524</v>
      </c>
      <c r="P25" s="1" t="s">
        <v>11</v>
      </c>
      <c r="Q25" s="1"/>
      <c r="R25" s="1" t="s">
        <v>11</v>
      </c>
      <c r="S25" s="1" t="s">
        <v>11</v>
      </c>
      <c r="T25" s="1" t="s">
        <v>11</v>
      </c>
      <c r="U25" s="1"/>
      <c r="V25" s="1">
        <v>-0.10624175538549707</v>
      </c>
      <c r="W25" s="1">
        <v>0.313639446241757</v>
      </c>
      <c r="X25" s="1"/>
      <c r="Y25" s="1"/>
      <c r="Z25" s="1"/>
      <c r="AA25" s="1"/>
      <c r="AB25" s="1"/>
    </row>
    <row r="26" spans="2:28" ht="12.75">
      <c r="B26" t="s">
        <v>18</v>
      </c>
      <c r="C26" s="3">
        <v>2</v>
      </c>
      <c r="D26">
        <v>0</v>
      </c>
      <c r="E26" s="3">
        <v>2</v>
      </c>
      <c r="F26" s="3">
        <v>10</v>
      </c>
      <c r="G26" s="3" t="s">
        <v>16</v>
      </c>
      <c r="H26" s="9">
        <f>SQRT(SUMSQ(N26:AB26)/(E26*C26))</f>
        <v>0.31334327883319846</v>
      </c>
      <c r="I26" s="9">
        <f>1/SQRT(F26)</f>
        <v>0.31622776601683794</v>
      </c>
      <c r="J26" s="9"/>
      <c r="K26" s="3" t="s">
        <v>16</v>
      </c>
      <c r="L26" s="9">
        <f>SQRT(2*(VAR(N26,V26)+VAR(O26,W26))/C26)</f>
        <v>0.1353715403936785</v>
      </c>
      <c r="M26" s="9">
        <f>SQRT(2)*I26</f>
        <v>0.447213595499958</v>
      </c>
      <c r="N26" s="1">
        <v>-0.46662712607816675</v>
      </c>
      <c r="O26" s="1">
        <v>-0.22404899788982674</v>
      </c>
      <c r="P26" s="1" t="s">
        <v>11</v>
      </c>
      <c r="Q26" s="1"/>
      <c r="R26" s="1" t="s">
        <v>11</v>
      </c>
      <c r="S26" s="1" t="s">
        <v>11</v>
      </c>
      <c r="T26" s="1" t="s">
        <v>11</v>
      </c>
      <c r="U26" s="1"/>
      <c r="V26" s="1">
        <v>-0.3449379244679112</v>
      </c>
      <c r="W26" s="1">
        <v>-0.07625641990103418</v>
      </c>
      <c r="X26" s="1"/>
      <c r="Y26" s="1"/>
      <c r="Z26" s="1"/>
      <c r="AA26" s="1"/>
      <c r="AB26" s="1"/>
    </row>
    <row r="27" spans="2:28" ht="12.75">
      <c r="B27" t="s">
        <v>18</v>
      </c>
      <c r="C27" s="3">
        <v>2</v>
      </c>
      <c r="D27">
        <v>0</v>
      </c>
      <c r="E27" s="3">
        <v>2</v>
      </c>
      <c r="F27" s="3">
        <v>10</v>
      </c>
      <c r="G27" s="3" t="s">
        <v>16</v>
      </c>
      <c r="H27" s="9">
        <f>SQRT(SUMSQ(N27:AB27)/(E27*C27))</f>
        <v>0.10869068666330642</v>
      </c>
      <c r="I27" s="9">
        <f>1/SQRT(F27)</f>
        <v>0.31622776601683794</v>
      </c>
      <c r="J27" s="9"/>
      <c r="K27" s="3" t="s">
        <v>16</v>
      </c>
      <c r="L27" s="9">
        <f>SQRT(2*(VAR(N27,V27)+VAR(O27,W27))/C27)</f>
        <v>0.09952298399532865</v>
      </c>
      <c r="M27" s="9">
        <f>SQRT(2)*I27</f>
        <v>0.447213595499958</v>
      </c>
      <c r="N27" s="1">
        <v>0.19416756565387536</v>
      </c>
      <c r="O27" s="1">
        <v>0.060568328644711754</v>
      </c>
      <c r="P27" s="1" t="s">
        <v>11</v>
      </c>
      <c r="Q27" s="1"/>
      <c r="R27" s="1" t="s">
        <v>11</v>
      </c>
      <c r="S27" s="1" t="s">
        <v>11</v>
      </c>
      <c r="T27" s="1" t="s">
        <v>11</v>
      </c>
      <c r="U27" s="1"/>
      <c r="V27" s="1">
        <v>0.05353306409136612</v>
      </c>
      <c r="W27" s="1">
        <v>0.054948216819002485</v>
      </c>
      <c r="X27" s="1"/>
      <c r="Y27" s="1"/>
      <c r="Z27" s="1"/>
      <c r="AA27" s="1"/>
      <c r="AB27" s="1"/>
    </row>
    <row r="28" ht="12.75">
      <c r="K28" s="3"/>
    </row>
    <row r="29" spans="2:28" ht="12.75">
      <c r="B29" t="s">
        <v>18</v>
      </c>
      <c r="C29" s="3">
        <v>2</v>
      </c>
      <c r="D29">
        <v>0</v>
      </c>
      <c r="E29" s="3">
        <v>2</v>
      </c>
      <c r="F29" s="3">
        <v>20</v>
      </c>
      <c r="G29" s="3" t="s">
        <v>16</v>
      </c>
      <c r="H29" s="9">
        <f>SQRT(SUMSQ(N29:AB29)/(E29*C29))</f>
        <v>0.0988098436451872</v>
      </c>
      <c r="I29" s="9">
        <f>1/SQRT(F29)</f>
        <v>0.22360679774997896</v>
      </c>
      <c r="J29" s="9"/>
      <c r="K29" s="3" t="s">
        <v>16</v>
      </c>
      <c r="L29" s="9">
        <f>SQRT(2*(VAR(N29,V29)+VAR(O29,W29))/C29)</f>
        <v>0.025449692736903742</v>
      </c>
      <c r="M29" s="9">
        <f aca="true" t="shared" si="0" ref="M29:M43">SQRT(2)*I29</f>
        <v>0.31622776601683794</v>
      </c>
      <c r="N29" s="1">
        <v>0.13356183338181657</v>
      </c>
      <c r="O29" s="1">
        <v>0.05577097328724676</v>
      </c>
      <c r="P29" s="1" t="s">
        <v>11</v>
      </c>
      <c r="Q29" s="1"/>
      <c r="R29" s="1" t="s">
        <v>11</v>
      </c>
      <c r="S29" s="1" t="s">
        <v>11</v>
      </c>
      <c r="T29" s="1" t="s">
        <v>11</v>
      </c>
      <c r="U29" s="1"/>
      <c r="V29" s="1">
        <v>0.13309026384340328</v>
      </c>
      <c r="W29" s="1">
        <v>0.01978276212058745</v>
      </c>
      <c r="X29" s="1"/>
      <c r="Y29" s="1"/>
      <c r="Z29" s="1"/>
      <c r="AA29" s="1"/>
      <c r="AB29" s="1"/>
    </row>
    <row r="30" spans="2:28" ht="12.75">
      <c r="B30" t="s">
        <v>18</v>
      </c>
      <c r="C30" s="3">
        <v>2</v>
      </c>
      <c r="D30">
        <v>0</v>
      </c>
      <c r="E30" s="3">
        <v>2</v>
      </c>
      <c r="F30" s="3">
        <v>20</v>
      </c>
      <c r="G30" s="3" t="s">
        <v>16</v>
      </c>
      <c r="H30" s="9">
        <f>SQRT(SUMSQ(N30:AB30)/(E30*C30))</f>
        <v>0.15149916669503483</v>
      </c>
      <c r="I30" s="9">
        <f>1/SQRT(F30)</f>
        <v>0.22360679774997896</v>
      </c>
      <c r="J30" s="9"/>
      <c r="K30" s="3" t="s">
        <v>16</v>
      </c>
      <c r="L30" s="9">
        <f>SQRT(2*(VAR(N30,V30)+VAR(O30,W30))/C30)</f>
        <v>0.06723235273190523</v>
      </c>
      <c r="M30" s="9">
        <f t="shared" si="0"/>
        <v>0.31622776601683794</v>
      </c>
      <c r="N30" s="1">
        <v>-0.24736184723054322</v>
      </c>
      <c r="O30" s="1">
        <v>-0.015250254382380035</v>
      </c>
      <c r="P30" s="1" t="s">
        <v>11</v>
      </c>
      <c r="Q30" s="1"/>
      <c r="R30" s="1" t="s">
        <v>11</v>
      </c>
      <c r="S30" s="1" t="s">
        <v>11</v>
      </c>
      <c r="T30" s="1" t="s">
        <v>11</v>
      </c>
      <c r="U30" s="1"/>
      <c r="V30" s="1">
        <v>-0.16358799379474695</v>
      </c>
      <c r="W30" s="1">
        <v>-0.06022046661506124</v>
      </c>
      <c r="X30" s="1"/>
      <c r="Y30" s="1"/>
      <c r="Z30" s="1"/>
      <c r="AA30" s="1"/>
      <c r="AB30" s="1"/>
    </row>
    <row r="31" spans="2:28" ht="12.75">
      <c r="B31" t="s">
        <v>18</v>
      </c>
      <c r="C31" s="3">
        <v>2</v>
      </c>
      <c r="D31">
        <v>0</v>
      </c>
      <c r="E31" s="3">
        <v>2</v>
      </c>
      <c r="F31" s="3">
        <v>20</v>
      </c>
      <c r="G31" s="3" t="s">
        <v>16</v>
      </c>
      <c r="H31" s="9">
        <f>SQRT(SUMSQ(N31:AB31)/(E31*C31))</f>
        <v>0.17483685876699487</v>
      </c>
      <c r="I31" s="9">
        <f>1/SQRT(F31)</f>
        <v>0.22360679774997896</v>
      </c>
      <c r="J31" s="9"/>
      <c r="K31" s="3" t="s">
        <v>16</v>
      </c>
      <c r="L31" s="9">
        <f>SQRT(2*(VAR(N31,V31)+VAR(O31,W31))/C31)</f>
        <v>0.10819601774922917</v>
      </c>
      <c r="M31" s="9">
        <f t="shared" si="0"/>
        <v>0.31622776601683794</v>
      </c>
      <c r="N31" s="1">
        <v>-0.1935147811014133</v>
      </c>
      <c r="O31" s="1">
        <v>0.21993870029720028</v>
      </c>
      <c r="P31" s="1" t="s">
        <v>11</v>
      </c>
      <c r="Q31" s="1"/>
      <c r="R31" s="1" t="s">
        <v>11</v>
      </c>
      <c r="S31" s="1" t="s">
        <v>11</v>
      </c>
      <c r="T31" s="1" t="s">
        <v>11</v>
      </c>
      <c r="U31" s="1"/>
      <c r="V31" s="1">
        <v>-0.044384739761344605</v>
      </c>
      <c r="W31" s="1">
        <v>0.1856897983660076</v>
      </c>
      <c r="X31" s="1"/>
      <c r="Y31" s="1"/>
      <c r="Z31" s="1"/>
      <c r="AA31" s="1"/>
      <c r="AB31" s="1"/>
    </row>
    <row r="32" spans="2:28" ht="12.75">
      <c r="B32" t="s">
        <v>18</v>
      </c>
      <c r="C32" s="3">
        <v>2</v>
      </c>
      <c r="D32">
        <v>0</v>
      </c>
      <c r="E32" s="3">
        <v>2</v>
      </c>
      <c r="F32" s="3">
        <v>20</v>
      </c>
      <c r="G32" s="3" t="s">
        <v>16</v>
      </c>
      <c r="H32" s="9">
        <f>SQRT(SUMSQ(N32:AB32)/(E32*C32))</f>
        <v>0.19363408396607798</v>
      </c>
      <c r="I32" s="9">
        <f>1/SQRT(F32)</f>
        <v>0.22360679774997896</v>
      </c>
      <c r="J32" s="9"/>
      <c r="K32" s="3" t="s">
        <v>16</v>
      </c>
      <c r="L32" s="9">
        <f>SQRT(2*(VAR(N32,V32)+VAR(O32,W32))/C32)</f>
        <v>0.032913421430673356</v>
      </c>
      <c r="M32" s="9">
        <f t="shared" si="0"/>
        <v>0.31622776601683794</v>
      </c>
      <c r="N32" s="1">
        <v>-0.23694087178145296</v>
      </c>
      <c r="O32" s="1">
        <v>-0.1263172298092286</v>
      </c>
      <c r="P32" s="1" t="s">
        <v>11</v>
      </c>
      <c r="Q32" s="1"/>
      <c r="R32" s="1" t="s">
        <v>11</v>
      </c>
      <c r="S32" s="1" t="s">
        <v>11</v>
      </c>
      <c r="T32" s="1" t="s">
        <v>11</v>
      </c>
      <c r="U32" s="1"/>
      <c r="V32" s="1">
        <v>-0.26454976479337944</v>
      </c>
      <c r="W32" s="1">
        <v>-0.08884276320592335</v>
      </c>
      <c r="X32" s="1"/>
      <c r="Y32" s="1"/>
      <c r="Z32" s="1"/>
      <c r="AA32" s="1"/>
      <c r="AB32" s="1"/>
    </row>
    <row r="33" spans="8:28" ht="12.75">
      <c r="H33" s="9"/>
      <c r="I33" s="9"/>
      <c r="J33" s="9"/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8:13" ht="12.75">
      <c r="H34" s="8" t="s">
        <v>20</v>
      </c>
      <c r="I34" s="8" t="s">
        <v>20</v>
      </c>
      <c r="J34" s="8"/>
      <c r="L34" s="8" t="s">
        <v>20</v>
      </c>
      <c r="M34" s="8" t="s">
        <v>20</v>
      </c>
    </row>
    <row r="35" spans="2:28" ht="12.75">
      <c r="B35" t="s">
        <v>18</v>
      </c>
      <c r="C35" s="3">
        <v>6</v>
      </c>
      <c r="D35">
        <v>0</v>
      </c>
      <c r="E35" s="3">
        <v>2</v>
      </c>
      <c r="F35" s="3">
        <v>10</v>
      </c>
      <c r="G35" s="3" t="s">
        <v>16</v>
      </c>
      <c r="H35" s="9">
        <f>SQRT(SUMSQ(N35:AB35)/(E35*C35))</f>
        <v>0.3349905504779771</v>
      </c>
      <c r="I35" s="9">
        <f>1/SQRT(F35)</f>
        <v>0.31622776601683794</v>
      </c>
      <c r="J35" s="9"/>
      <c r="K35" s="3" t="s">
        <v>16</v>
      </c>
      <c r="L35" s="9">
        <f>SQRT(2*(VAR(N35,V35)+VAR(O35,W35)+VAR(P35,X35)+VAR(R35,Z35)+VAR(S35,AA35)+VAR(T35,AB35))/C35)</f>
        <v>0.31029082233759503</v>
      </c>
      <c r="M35" s="9">
        <f>SQRT(2)*I35</f>
        <v>0.447213595499958</v>
      </c>
      <c r="N35" s="1">
        <v>-0.15986539087131982</v>
      </c>
      <c r="O35" s="1">
        <v>-0.1361549493972916</v>
      </c>
      <c r="P35" s="1">
        <v>-0.4430361065822257</v>
      </c>
      <c r="Q35" s="1"/>
      <c r="R35" s="1">
        <v>0.31876980374155367</v>
      </c>
      <c r="S35" s="1">
        <v>0.11699662812488991</v>
      </c>
      <c r="T35" s="1">
        <v>0.731726783969526</v>
      </c>
      <c r="U35" s="1"/>
      <c r="V35" s="1">
        <v>0.059029665897450435</v>
      </c>
      <c r="W35" s="1">
        <v>-0.46549329754705016</v>
      </c>
      <c r="X35" s="1">
        <v>-0.3248931448269655</v>
      </c>
      <c r="Y35" s="1"/>
      <c r="Z35" s="1">
        <v>0.3316964987860963</v>
      </c>
      <c r="AA35" s="1">
        <v>0.10482421305012214</v>
      </c>
      <c r="AB35" s="1">
        <v>0.09373732749238389</v>
      </c>
    </row>
    <row r="36" spans="2:28" ht="12.75">
      <c r="B36" t="s">
        <v>18</v>
      </c>
      <c r="C36" s="3">
        <v>6</v>
      </c>
      <c r="D36">
        <v>0</v>
      </c>
      <c r="E36" s="3">
        <v>2</v>
      </c>
      <c r="F36" s="3">
        <v>10</v>
      </c>
      <c r="G36" s="3" t="s">
        <v>16</v>
      </c>
      <c r="H36" s="9">
        <f>SQRT(SUMSQ(N36:AB36)/(E36*C36))</f>
        <v>0.18315564829532024</v>
      </c>
      <c r="I36" s="9">
        <f>1/SQRT(F36)</f>
        <v>0.31622776601683794</v>
      </c>
      <c r="J36" s="9"/>
      <c r="K36" s="3" t="s">
        <v>16</v>
      </c>
      <c r="L36" s="9">
        <f>SQRT(2*(VAR(N36,V36)+VAR(O36,W36)+VAR(P36,X36)+VAR(R36,Z36)+VAR(S36,AA36)+VAR(T36,AB36))/C36)</f>
        <v>0.276348904567516</v>
      </c>
      <c r="M36" s="9">
        <f t="shared" si="0"/>
        <v>0.447213595499958</v>
      </c>
      <c r="N36" s="1">
        <v>0.09893605448890123</v>
      </c>
      <c r="O36" s="1">
        <v>-0.04903772588432957</v>
      </c>
      <c r="P36" s="1">
        <v>0</v>
      </c>
      <c r="Q36" s="1"/>
      <c r="R36" s="1">
        <v>-0.12140075271760224</v>
      </c>
      <c r="S36" s="1">
        <v>0.09157073200150101</v>
      </c>
      <c r="T36" s="1">
        <v>-0.16957999680908553</v>
      </c>
      <c r="U36" s="1"/>
      <c r="V36" s="1">
        <v>0.017231454958858212</v>
      </c>
      <c r="W36" s="1">
        <v>0.32368978659202413</v>
      </c>
      <c r="X36" s="1">
        <v>0.3898717737923585</v>
      </c>
      <c r="Y36" s="1"/>
      <c r="Z36" s="1">
        <v>0.2678630397464161</v>
      </c>
      <c r="AA36" s="1">
        <v>0.054467245675433505</v>
      </c>
      <c r="AB36" s="1">
        <v>-0.08178538779576167</v>
      </c>
    </row>
    <row r="37" spans="2:28" ht="12.75">
      <c r="B37" t="s">
        <v>18</v>
      </c>
      <c r="C37" s="3">
        <v>6</v>
      </c>
      <c r="D37">
        <v>0</v>
      </c>
      <c r="E37" s="3">
        <v>2</v>
      </c>
      <c r="F37" s="3">
        <v>10</v>
      </c>
      <c r="G37" s="3" t="s">
        <v>16</v>
      </c>
      <c r="H37" s="9">
        <f>SQRT(SUMSQ(N37:AB37)/(E37*C37))</f>
        <v>0.20154021857193907</v>
      </c>
      <c r="I37" s="9">
        <f>1/SQRT(F37)</f>
        <v>0.31622776601683794</v>
      </c>
      <c r="J37" s="9"/>
      <c r="K37" s="3" t="s">
        <v>16</v>
      </c>
      <c r="L37" s="9">
        <f>SQRT(2*(VAR(N37,V37)+VAR(O37,W37)+VAR(P37,X37)+VAR(R37,Z37)+VAR(S37,AA37)+VAR(T37,AB37))/C37)</f>
        <v>0.27561968405352455</v>
      </c>
      <c r="M37" s="9">
        <f t="shared" si="0"/>
        <v>0.447213595499958</v>
      </c>
      <c r="N37" s="1">
        <v>-0.04707022569496999</v>
      </c>
      <c r="O37" s="1">
        <v>-0.18467843711777618</v>
      </c>
      <c r="P37" s="1">
        <v>-0.19493588689617924</v>
      </c>
      <c r="Q37" s="1"/>
      <c r="R37" s="1">
        <v>0.04153379966059205</v>
      </c>
      <c r="S37" s="1">
        <v>0.11079606145848901</v>
      </c>
      <c r="T37" s="1">
        <v>0.37727974514011886</v>
      </c>
      <c r="U37" s="1"/>
      <c r="V37" s="1">
        <v>-0.07380668825013241</v>
      </c>
      <c r="W37" s="1">
        <v>0.13582215149043578</v>
      </c>
      <c r="X37" s="1">
        <v>0</v>
      </c>
      <c r="Y37" s="1"/>
      <c r="Z37" s="1">
        <v>0.24546502088698502</v>
      </c>
      <c r="AA37" s="1">
        <v>0.412565657895081</v>
      </c>
      <c r="AB37" s="1">
        <v>-0.048993598354431234</v>
      </c>
    </row>
    <row r="38" spans="2:28" ht="12.75">
      <c r="B38" t="s">
        <v>18</v>
      </c>
      <c r="C38" s="3">
        <v>6</v>
      </c>
      <c r="D38">
        <v>0</v>
      </c>
      <c r="E38" s="3">
        <v>2</v>
      </c>
      <c r="F38" s="3">
        <v>10</v>
      </c>
      <c r="G38" s="3" t="s">
        <v>16</v>
      </c>
      <c r="H38" s="9">
        <f>SQRT(SUMSQ(N38:AB38)/(E38*C38))</f>
        <v>0.2505415870484031</v>
      </c>
      <c r="I38" s="9">
        <f>1/SQRT(F38)</f>
        <v>0.31622776601683794</v>
      </c>
      <c r="J38" s="9"/>
      <c r="K38" s="3" t="s">
        <v>16</v>
      </c>
      <c r="L38" s="9">
        <f>SQRT(2*(VAR(N38,V38)+VAR(O38,W38)+VAR(P38,X38)+VAR(R38,Z38)+VAR(S38,AA38)+VAR(T38,AB38))/C38)</f>
        <v>0.13535942116939043</v>
      </c>
      <c r="M38" s="9">
        <f t="shared" si="0"/>
        <v>0.447213595499958</v>
      </c>
      <c r="N38" s="1">
        <v>0.40233506849149353</v>
      </c>
      <c r="O38" s="1">
        <v>-0.375963864197837</v>
      </c>
      <c r="P38" s="1">
        <v>-0.19493588689617924</v>
      </c>
      <c r="Q38" s="1"/>
      <c r="R38" s="1">
        <v>0.3388850658127197</v>
      </c>
      <c r="S38" s="1">
        <v>-0.22180002437396606</v>
      </c>
      <c r="T38" s="1">
        <v>-0.11093529938696611</v>
      </c>
      <c r="U38" s="1"/>
      <c r="V38" s="1">
        <v>0.3194167659751983</v>
      </c>
      <c r="W38" s="1">
        <v>-0.10582520028036697</v>
      </c>
      <c r="X38" s="1">
        <v>-0.19493588689617924</v>
      </c>
      <c r="Y38" s="1"/>
      <c r="Z38" s="1">
        <v>0.23492762245586646</v>
      </c>
      <c r="AA38" s="1">
        <v>-0.17013864673264567</v>
      </c>
      <c r="AB38" s="1">
        <v>0.01793147985222482</v>
      </c>
    </row>
    <row r="39" spans="11:28" ht="12.75">
      <c r="K39" s="3"/>
      <c r="N39" s="2">
        <f>IF($P$72&gt;0,IF(AND($D$20=0,ISBLANK($D$21)),"",IF(ISNUMBER($D$21),(N20-$D$20)/$D$21,(N20-$D$20)/SQRT($P$72*$D$20*(1-$D$20)/($P$72-1)))),"")</f>
      </c>
      <c r="O39" s="2">
        <f>IF($Q$72&gt;0,IF(AND($E$20=0,ISBLANK($E$21)),"",IF(ISNUMBER($E$21),(O20-$E$20)/$E$21,(O20-$E$20)/SQRT($Q$72*$E$20*(1-$E$20)/($Q$72-1)))),"")</f>
      </c>
      <c r="P39" s="2">
        <f>IF($R$72&gt;0,IF(AND($F$20=0,ISBLANK($F$21)),"",IF(ISNUMBER($F$21),(P20-$F$20)/$F$21,(P20-$F$20)/SQRT($R$72*$F$20*(1-$F$20)/($R$72-1)))),"")</f>
      </c>
      <c r="Q39" s="2"/>
      <c r="R39" s="2"/>
      <c r="S39" s="2"/>
      <c r="T39" s="2"/>
      <c r="V39" s="2"/>
      <c r="W39" s="2"/>
      <c r="X39" s="2"/>
      <c r="Y39" s="2"/>
      <c r="Z39" s="2"/>
      <c r="AA39" s="2">
        <f>IF($U$72&gt;0,IF(AND($H$20=0,ISBLANK($H$21)),"",IF(ISNUMBER($H$21),(AA20-$H$20)/$H$21,(AA20-$H$20)/SQRT($U$72*$H$20*(1-$H$20)/($U$72-1)))),"")</f>
      </c>
      <c r="AB39" s="2">
        <f>IF($V$72&gt;0,IF(AND($L$20=0,ISBLANK($L$21)),"",IF(ISNUMBER($L$21),(AB20-$L$20)/$L$21,(AB20-$L$20)/SQRT($V$72*$L$20*(1-$L$20)/($V$72-1)))),"")</f>
      </c>
    </row>
    <row r="40" spans="2:28" ht="12.75">
      <c r="B40" t="s">
        <v>18</v>
      </c>
      <c r="C40" s="3">
        <v>6</v>
      </c>
      <c r="D40">
        <v>0</v>
      </c>
      <c r="E40" s="3">
        <v>2</v>
      </c>
      <c r="F40" s="3">
        <v>20</v>
      </c>
      <c r="G40" s="3" t="s">
        <v>16</v>
      </c>
      <c r="H40" s="9">
        <f>SQRT(SUMSQ(N40:AB40)/(E40*C40))</f>
        <v>0.23994101493372422</v>
      </c>
      <c r="I40" s="9">
        <f>1/SQRT(F40)</f>
        <v>0.22360679774997896</v>
      </c>
      <c r="J40" s="9"/>
      <c r="K40" s="3" t="s">
        <v>16</v>
      </c>
      <c r="L40" s="9">
        <f>SQRT(2*(VAR(N40,V40)+VAR(O40,W40)+VAR(P40,X40)+VAR(R40,Z40)+VAR(S40,AA40)+VAR(T40,AB40))/C40)</f>
        <v>0.1326920994665429</v>
      </c>
      <c r="M40" s="9">
        <f>SQRT(2)*I40</f>
        <v>0.31622776601683794</v>
      </c>
      <c r="N40" s="1">
        <v>0.25323614406072653</v>
      </c>
      <c r="O40" s="1">
        <v>-0.22512586923904793</v>
      </c>
      <c r="P40" s="1">
        <v>0.09874208829065759</v>
      </c>
      <c r="Q40" s="1"/>
      <c r="R40" s="1">
        <v>-0.15706567132517577</v>
      </c>
      <c r="S40" s="1">
        <v>-0.5227661201778416</v>
      </c>
      <c r="T40" s="1">
        <v>-0.1504392064188606</v>
      </c>
      <c r="U40" s="1"/>
      <c r="V40" s="1">
        <v>0.07427960411922878</v>
      </c>
      <c r="W40" s="1">
        <v>-0.22365438781096714</v>
      </c>
      <c r="X40" s="1">
        <v>-0.09874208829065748</v>
      </c>
      <c r="Y40" s="1"/>
      <c r="Z40" s="1">
        <v>-0.12057931475100574</v>
      </c>
      <c r="AA40" s="1">
        <v>-0.40718523831821335</v>
      </c>
      <c r="AB40" s="1">
        <v>-0.009282000963026227</v>
      </c>
    </row>
    <row r="41" spans="2:28" ht="12.75">
      <c r="B41" t="s">
        <v>18</v>
      </c>
      <c r="C41" s="3">
        <v>6</v>
      </c>
      <c r="D41">
        <v>0</v>
      </c>
      <c r="E41" s="3">
        <v>2</v>
      </c>
      <c r="F41" s="3">
        <v>20</v>
      </c>
      <c r="G41" s="3" t="s">
        <v>16</v>
      </c>
      <c r="H41" s="9">
        <f>SQRT(SUMSQ(N41:AB41)/(E41*C41))</f>
        <v>0.13171889434280662</v>
      </c>
      <c r="I41" s="9">
        <f>1/SQRT(F41)</f>
        <v>0.22360679774997896</v>
      </c>
      <c r="J41" s="9"/>
      <c r="K41" s="3" t="s">
        <v>16</v>
      </c>
      <c r="L41" s="9">
        <f>SQRT(2*(VAR(N41,V41)+VAR(O41,W41)+VAR(P41,X41)+VAR(R41,Z41)+VAR(S41,AA41)+VAR(T41,AB41))/C41)</f>
        <v>0.08579936184444406</v>
      </c>
      <c r="M41" s="9">
        <f t="shared" si="0"/>
        <v>0.31622776601683794</v>
      </c>
      <c r="N41" s="1">
        <v>0.004302892038203036</v>
      </c>
      <c r="O41" s="1">
        <v>-0.1765624044361857</v>
      </c>
      <c r="P41" s="1">
        <v>-0.19748417658131495</v>
      </c>
      <c r="Q41" s="1"/>
      <c r="R41" s="1">
        <v>-0.11036456709519697</v>
      </c>
      <c r="S41" s="1">
        <v>0.10822022336987203</v>
      </c>
      <c r="T41" s="1">
        <v>0.0008637324670171531</v>
      </c>
      <c r="U41" s="1"/>
      <c r="V41" s="1">
        <v>0.10683250994935871</v>
      </c>
      <c r="W41" s="1">
        <v>-0.16696518694860174</v>
      </c>
      <c r="X41" s="1">
        <v>-0.19748417658131495</v>
      </c>
      <c r="Y41" s="1"/>
      <c r="Z41" s="1">
        <v>-0.0846191403608458</v>
      </c>
      <c r="AA41" s="1">
        <v>0.03319900239226394</v>
      </c>
      <c r="AB41" s="1">
        <v>0.16601137317152903</v>
      </c>
    </row>
    <row r="42" spans="2:28" ht="12.75">
      <c r="B42" t="s">
        <v>18</v>
      </c>
      <c r="C42" s="3">
        <v>6</v>
      </c>
      <c r="D42">
        <v>0</v>
      </c>
      <c r="E42" s="3">
        <v>2</v>
      </c>
      <c r="F42" s="3">
        <v>20</v>
      </c>
      <c r="G42" s="3" t="s">
        <v>16</v>
      </c>
      <c r="H42" s="9">
        <f>SQRT(SUMSQ(N42:AB42)/(E42*C42))</f>
        <v>0.12336941263796566</v>
      </c>
      <c r="I42" s="9">
        <f>1/SQRT(F42)</f>
        <v>0.22360679774997896</v>
      </c>
      <c r="J42" s="9"/>
      <c r="K42" s="3" t="s">
        <v>16</v>
      </c>
      <c r="L42" s="9">
        <f>SQRT(2*(VAR(N42,V42)+VAR(O42,W42)+VAR(P42,X42)+VAR(R42,Z42)+VAR(S42,AA42)+VAR(T42,AB42))/C42)</f>
        <v>0.104743563972504</v>
      </c>
      <c r="M42" s="9">
        <f t="shared" si="0"/>
        <v>0.31622776601683794</v>
      </c>
      <c r="N42" s="1">
        <v>-0.14720526257549457</v>
      </c>
      <c r="O42" s="1">
        <v>-0.11558205622308151</v>
      </c>
      <c r="P42" s="1">
        <v>0</v>
      </c>
      <c r="Q42" s="1"/>
      <c r="R42" s="1">
        <v>-0.016991594578165348</v>
      </c>
      <c r="S42" s="1">
        <v>0.07133142871808046</v>
      </c>
      <c r="T42" s="1">
        <v>0.2180958947558237</v>
      </c>
      <c r="U42" s="1"/>
      <c r="V42" s="1">
        <v>-0.11935818614206302</v>
      </c>
      <c r="W42" s="1">
        <v>-0.23726157688183774</v>
      </c>
      <c r="X42" s="1">
        <v>-0.09874208829065748</v>
      </c>
      <c r="Y42" s="1"/>
      <c r="Z42" s="1">
        <v>-0.011844650895766052</v>
      </c>
      <c r="AA42" s="1">
        <v>-0.0814414150048929</v>
      </c>
      <c r="AB42" s="1">
        <v>0.08721470076728938</v>
      </c>
    </row>
    <row r="43" spans="2:28" ht="12.75">
      <c r="B43" t="s">
        <v>18</v>
      </c>
      <c r="C43" s="3">
        <v>6</v>
      </c>
      <c r="D43">
        <v>0</v>
      </c>
      <c r="E43" s="3">
        <v>2</v>
      </c>
      <c r="F43" s="3">
        <v>20</v>
      </c>
      <c r="G43" s="3" t="s">
        <v>16</v>
      </c>
      <c r="H43" s="9">
        <f>SQRT(SUMSQ(N43:AB43)/(E43*C43))</f>
        <v>0.11685820649541054</v>
      </c>
      <c r="I43" s="9">
        <f>1/SQRT(F43)</f>
        <v>0.22360679774997896</v>
      </c>
      <c r="J43" s="9"/>
      <c r="K43" s="3" t="s">
        <v>16</v>
      </c>
      <c r="L43" s="9">
        <f>SQRT(2*(VAR(N43,V43)+VAR(O43,W43)+VAR(P43,X43)+VAR(R43,Z43)+VAR(S43,AA43)+VAR(T43,AB43))/C43)</f>
        <v>0.1451463917493987</v>
      </c>
      <c r="M43" s="9">
        <f t="shared" si="0"/>
        <v>0.31622776601683794</v>
      </c>
      <c r="N43" s="1">
        <v>0.17310943094922374</v>
      </c>
      <c r="O43" s="1">
        <v>-0.018900264335991325</v>
      </c>
      <c r="P43" s="1">
        <v>0</v>
      </c>
      <c r="Q43" s="1"/>
      <c r="R43" s="1">
        <v>-0.12868449093419515</v>
      </c>
      <c r="S43" s="1">
        <v>0.04638893520264148</v>
      </c>
      <c r="T43" s="1">
        <v>0.2421498038039427</v>
      </c>
      <c r="U43" s="1"/>
      <c r="V43" s="1">
        <v>-0.017666500125307277</v>
      </c>
      <c r="W43" s="1">
        <v>-0.07156247026949245</v>
      </c>
      <c r="X43" s="1">
        <v>-0.19748417658131495</v>
      </c>
      <c r="Y43" s="1"/>
      <c r="Z43" s="1">
        <v>0.013195313065999414</v>
      </c>
      <c r="AA43" s="1">
        <v>0.07524038988606617</v>
      </c>
      <c r="AB43" s="1">
        <v>0.07700198760403204</v>
      </c>
    </row>
    <row r="44" ht="12.75">
      <c r="K44" s="3"/>
    </row>
    <row r="45" spans="2:28" ht="12.75">
      <c r="B45" t="s">
        <v>18</v>
      </c>
      <c r="C45" s="3">
        <v>6</v>
      </c>
      <c r="D45" t="s">
        <v>15</v>
      </c>
      <c r="E45" s="3">
        <v>2</v>
      </c>
      <c r="F45" s="3">
        <v>10</v>
      </c>
      <c r="G45" s="3" t="s">
        <v>16</v>
      </c>
      <c r="H45" s="9">
        <f>SQRT(SUMSQ(N45:AB45)/(E45*C45))</f>
        <v>0.3133094187461654</v>
      </c>
      <c r="I45" s="9">
        <f>1/SQRT(F45)</f>
        <v>0.31622776601683794</v>
      </c>
      <c r="J45" s="9"/>
      <c r="K45" s="3" t="s">
        <v>16</v>
      </c>
      <c r="L45" s="9">
        <f>SQRT(2*(VAR(N45,V45)+VAR(O45,W45)+VAR(P45,X45)+VAR(R45,Z45)+VAR(S45,AA45)+VAR(T45,AB45))/C45)</f>
        <v>0.2992863372018799</v>
      </c>
      <c r="M45" s="9">
        <f>SQRT(2)*I45</f>
        <v>0.447213595499958</v>
      </c>
      <c r="N45" s="1">
        <v>0.10637087617391454</v>
      </c>
      <c r="O45" s="1">
        <v>-0.34591520867227815</v>
      </c>
      <c r="P45" s="1">
        <v>0.19493588689617924</v>
      </c>
      <c r="Q45" s="1"/>
      <c r="R45" s="1">
        <v>0.5627314338711377</v>
      </c>
      <c r="S45" s="1">
        <v>-0.11254628677422751</v>
      </c>
      <c r="T45" s="1">
        <v>-0.3376388603226826</v>
      </c>
      <c r="U45" s="1"/>
      <c r="V45" s="1">
        <v>-0.10173035798744105</v>
      </c>
      <c r="W45" s="1">
        <v>-0.3346127242186242</v>
      </c>
      <c r="X45" s="1">
        <v>0</v>
      </c>
      <c r="Y45" s="1"/>
      <c r="Z45" s="1">
        <v>0.11254628677422751</v>
      </c>
      <c r="AA45" s="1">
        <v>0.3376388603226827</v>
      </c>
      <c r="AB45" s="1">
        <v>-0.5627314338711377</v>
      </c>
    </row>
    <row r="47" spans="1:52" ht="12.75" customHeight="1">
      <c r="A47" s="14" t="s">
        <v>21</v>
      </c>
      <c r="B47" s="15">
        <v>5</v>
      </c>
      <c r="G47" s="17" t="s">
        <v>24</v>
      </c>
      <c r="H47" s="17"/>
      <c r="I47" s="17"/>
      <c r="J47" s="13"/>
      <c r="K47" s="17" t="s">
        <v>27</v>
      </c>
      <c r="L47" s="17"/>
      <c r="M47" s="1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3:52" ht="12.75">
      <c r="C48" s="18" t="s">
        <v>28</v>
      </c>
      <c r="D48" s="18"/>
      <c r="G48" s="5" t="s">
        <v>23</v>
      </c>
      <c r="H48" s="5" t="s">
        <v>23</v>
      </c>
      <c r="I48" s="5" t="s">
        <v>22</v>
      </c>
      <c r="J48" s="5"/>
      <c r="K48" s="5" t="s">
        <v>23</v>
      </c>
      <c r="L48" s="5" t="s">
        <v>23</v>
      </c>
      <c r="M48" s="5" t="s">
        <v>22</v>
      </c>
      <c r="N48" s="6" t="s">
        <v>0</v>
      </c>
      <c r="O48" s="6"/>
      <c r="P48" s="6"/>
      <c r="Q48" s="6"/>
      <c r="R48" s="6"/>
      <c r="S48" s="6"/>
      <c r="T48" s="6"/>
      <c r="U48" s="6"/>
      <c r="V48" s="6" t="s">
        <v>1</v>
      </c>
      <c r="W48" s="6"/>
      <c r="X48" s="6"/>
      <c r="Y48" s="6"/>
      <c r="Z48" s="6"/>
      <c r="AA48" s="6"/>
      <c r="AB48" s="6"/>
      <c r="AC48" s="6"/>
      <c r="AD48" s="6" t="s">
        <v>12</v>
      </c>
      <c r="AE48" s="6"/>
      <c r="AF48" s="6"/>
      <c r="AG48" s="6"/>
      <c r="AH48" s="6"/>
      <c r="AI48" s="6"/>
      <c r="AJ48" s="6"/>
      <c r="AK48" s="6"/>
      <c r="AL48" s="6" t="s">
        <v>13</v>
      </c>
      <c r="AM48" s="6"/>
      <c r="AN48" s="6"/>
      <c r="AO48" s="6"/>
      <c r="AP48" s="6"/>
      <c r="AQ48" s="6"/>
      <c r="AR48" s="6"/>
      <c r="AS48" s="6"/>
      <c r="AT48" s="6" t="s">
        <v>14</v>
      </c>
      <c r="AU48" s="6"/>
      <c r="AV48" s="6"/>
      <c r="AW48" s="6"/>
      <c r="AX48" s="6"/>
      <c r="AY48" s="6"/>
      <c r="AZ48" s="6"/>
    </row>
    <row r="49" spans="2:52" ht="12.75">
      <c r="B49" s="4" t="s">
        <v>10</v>
      </c>
      <c r="C49" s="5" t="s">
        <v>29</v>
      </c>
      <c r="D49" s="4" t="s">
        <v>30</v>
      </c>
      <c r="E49" s="5" t="s">
        <v>8</v>
      </c>
      <c r="F49" s="5" t="s">
        <v>9</v>
      </c>
      <c r="G49" s="5" t="s">
        <v>2</v>
      </c>
      <c r="H49" s="8" t="s">
        <v>3</v>
      </c>
      <c r="I49" s="11" t="s">
        <v>25</v>
      </c>
      <c r="J49" s="11"/>
      <c r="K49" s="5" t="s">
        <v>2</v>
      </c>
      <c r="L49" s="8" t="s">
        <v>3</v>
      </c>
      <c r="M49" s="11" t="s">
        <v>25</v>
      </c>
      <c r="N49" s="7" t="s">
        <v>2</v>
      </c>
      <c r="O49" s="7" t="s">
        <v>3</v>
      </c>
      <c r="P49" s="7" t="s">
        <v>4</v>
      </c>
      <c r="Q49" s="7"/>
      <c r="R49" s="7" t="s">
        <v>5</v>
      </c>
      <c r="S49" s="7" t="s">
        <v>6</v>
      </c>
      <c r="T49" s="7" t="s">
        <v>7</v>
      </c>
      <c r="U49" s="6"/>
      <c r="V49" s="7" t="s">
        <v>2</v>
      </c>
      <c r="W49" s="7" t="s">
        <v>3</v>
      </c>
      <c r="X49" s="7" t="s">
        <v>4</v>
      </c>
      <c r="Y49" s="7"/>
      <c r="Z49" s="7" t="s">
        <v>5</v>
      </c>
      <c r="AA49" s="7" t="s">
        <v>6</v>
      </c>
      <c r="AB49" s="7" t="s">
        <v>7</v>
      </c>
      <c r="AC49" s="6"/>
      <c r="AD49" s="7" t="s">
        <v>2</v>
      </c>
      <c r="AE49" s="7" t="s">
        <v>3</v>
      </c>
      <c r="AF49" s="7" t="s">
        <v>4</v>
      </c>
      <c r="AG49" s="7"/>
      <c r="AH49" s="7" t="s">
        <v>5</v>
      </c>
      <c r="AI49" s="7" t="s">
        <v>6</v>
      </c>
      <c r="AJ49" s="7" t="s">
        <v>7</v>
      </c>
      <c r="AK49" s="6"/>
      <c r="AL49" s="7" t="s">
        <v>2</v>
      </c>
      <c r="AM49" s="7" t="s">
        <v>3</v>
      </c>
      <c r="AN49" s="7" t="s">
        <v>4</v>
      </c>
      <c r="AO49" s="7"/>
      <c r="AP49" s="7" t="s">
        <v>5</v>
      </c>
      <c r="AQ49" s="7" t="s">
        <v>6</v>
      </c>
      <c r="AR49" s="7" t="s">
        <v>7</v>
      </c>
      <c r="AS49" s="6"/>
      <c r="AT49" s="7" t="s">
        <v>2</v>
      </c>
      <c r="AU49" s="7" t="s">
        <v>3</v>
      </c>
      <c r="AV49" s="7" t="s">
        <v>4</v>
      </c>
      <c r="AW49" s="7"/>
      <c r="AX49" s="7" t="s">
        <v>5</v>
      </c>
      <c r="AY49" s="7" t="s">
        <v>6</v>
      </c>
      <c r="AZ49" s="7" t="s">
        <v>7</v>
      </c>
    </row>
    <row r="50" spans="2:52" ht="12.75">
      <c r="B50" t="s">
        <v>17</v>
      </c>
      <c r="C50" s="3">
        <v>2</v>
      </c>
      <c r="D50">
        <v>0</v>
      </c>
      <c r="E50" s="3">
        <v>5</v>
      </c>
      <c r="F50" s="3">
        <v>10</v>
      </c>
      <c r="G50" s="2">
        <f>SQRT(SUMSQ(N50,V50,AD50,AL50,AT50)/E50)</f>
        <v>0.3359432401366357</v>
      </c>
      <c r="H50" s="9">
        <f>SQRT(SUMSQ(O50:T50,W50:AB50,AE50:AJ50,AM50:AR50,AU50:AZ50)/(E50*(C50-1)))</f>
        <v>0.13723490306599875</v>
      </c>
      <c r="I50" s="9">
        <f>1/SQRT(F50)</f>
        <v>0.31622776601683794</v>
      </c>
      <c r="J50" s="9"/>
      <c r="K50" s="2">
        <f>SQRT(2)*STDEV(N50,V50,AD50,AL50,AT50)</f>
        <v>0.1643214780810443</v>
      </c>
      <c r="L50" s="9">
        <f>SQRT(2)*STDEV(O50,W50,AE50,AM50,AU50)</f>
        <v>0.09890485554707028</v>
      </c>
      <c r="M50" s="9">
        <f>SQRT(2)*I50</f>
        <v>0.447213595499958</v>
      </c>
      <c r="N50" s="1">
        <v>0.24395443486373716</v>
      </c>
      <c r="O50" s="1">
        <v>0.04677934427151627</v>
      </c>
      <c r="P50" s="1" t="s">
        <v>11</v>
      </c>
      <c r="Q50" s="1"/>
      <c r="R50" s="1" t="s">
        <v>11</v>
      </c>
      <c r="S50" s="1" t="s">
        <v>11</v>
      </c>
      <c r="T50" s="1" t="s">
        <v>11</v>
      </c>
      <c r="U50" s="1"/>
      <c r="V50" s="1">
        <v>0.48789849896565585</v>
      </c>
      <c r="W50" s="1">
        <v>0.0569540154096444</v>
      </c>
      <c r="X50" s="1" t="s">
        <v>11</v>
      </c>
      <c r="Y50" s="1"/>
      <c r="Z50" s="1" t="s">
        <v>11</v>
      </c>
      <c r="AA50" s="1" t="s">
        <v>11</v>
      </c>
      <c r="AB50" s="1" t="s">
        <v>11</v>
      </c>
      <c r="AC50" s="1"/>
      <c r="AD50" s="1">
        <v>0.26477758582484157</v>
      </c>
      <c r="AE50" s="1">
        <v>0.21287145057341378</v>
      </c>
      <c r="AF50" s="1" t="s">
        <v>11</v>
      </c>
      <c r="AG50" s="1"/>
      <c r="AH50" s="1" t="s">
        <v>11</v>
      </c>
      <c r="AI50" s="1" t="s">
        <v>11</v>
      </c>
      <c r="AJ50" s="1" t="s">
        <v>11</v>
      </c>
      <c r="AK50" s="1"/>
      <c r="AL50" s="1">
        <v>0.21031826634003536</v>
      </c>
      <c r="AM50" s="1">
        <v>0.13811336431248264</v>
      </c>
      <c r="AN50" s="1" t="s">
        <v>11</v>
      </c>
      <c r="AO50" s="1"/>
      <c r="AP50" s="1" t="s">
        <v>11</v>
      </c>
      <c r="AQ50" s="1" t="s">
        <v>11</v>
      </c>
      <c r="AR50" s="1" t="s">
        <v>11</v>
      </c>
      <c r="AS50" s="1"/>
      <c r="AT50" s="1">
        <v>0.39037116731819665</v>
      </c>
      <c r="AU50" s="1">
        <v>0.1560303505891511</v>
      </c>
      <c r="AV50" s="1"/>
      <c r="AW50" s="1"/>
      <c r="AX50" s="1"/>
      <c r="AY50" s="1"/>
      <c r="AZ50" s="1"/>
    </row>
    <row r="51" spans="2:52" ht="12.75">
      <c r="B51" t="s">
        <v>17</v>
      </c>
      <c r="C51" s="3">
        <v>2</v>
      </c>
      <c r="D51">
        <v>0</v>
      </c>
      <c r="E51" s="3">
        <v>5</v>
      </c>
      <c r="F51" s="3">
        <v>10</v>
      </c>
      <c r="G51" s="2">
        <f>SQRT(SUMSQ(N51,V51,AD51,AL51,AT51)/E51)</f>
        <v>0.13142473728812706</v>
      </c>
      <c r="H51" s="9">
        <f>SQRT(SUMSQ(O51:T51,W51:AB51,AE51:AJ51,AM51:AR51,AU51:AZ51)/(E51*(C51-1)))</f>
        <v>0.1366844022652843</v>
      </c>
      <c r="I51" s="9">
        <f>1/SQRT(F51)</f>
        <v>0.31622776601683794</v>
      </c>
      <c r="J51" s="9"/>
      <c r="K51" s="2">
        <f>SQRT(2)*STDEV(N51,V51,AD51,AL51,AT51)</f>
        <v>0.1664213363800291</v>
      </c>
      <c r="L51" s="9">
        <f>SQRT(2)*STDEV(O51,W51,AE51,AM51,AU51)</f>
        <v>0.1880847718452043</v>
      </c>
      <c r="M51" s="9">
        <f>SQRT(2)*I51</f>
        <v>0.447213595499958</v>
      </c>
      <c r="N51" s="1">
        <v>-0.03337620351260284</v>
      </c>
      <c r="O51" s="1">
        <v>-0.0329996332351584</v>
      </c>
      <c r="P51" s="1" t="s">
        <v>11</v>
      </c>
      <c r="Q51" s="1"/>
      <c r="R51" s="1" t="s">
        <v>11</v>
      </c>
      <c r="S51" s="1" t="s">
        <v>11</v>
      </c>
      <c r="T51" s="1" t="s">
        <v>11</v>
      </c>
      <c r="U51" s="1"/>
      <c r="V51" s="1">
        <v>0.033743755744122694</v>
      </c>
      <c r="W51" s="1">
        <v>-0.21040044771357316</v>
      </c>
      <c r="X51" s="1" t="s">
        <v>11</v>
      </c>
      <c r="Y51" s="1"/>
      <c r="Z51" s="1" t="s">
        <v>11</v>
      </c>
      <c r="AA51" s="1" t="s">
        <v>11</v>
      </c>
      <c r="AB51" s="1" t="s">
        <v>11</v>
      </c>
      <c r="AC51" s="1"/>
      <c r="AD51" s="1">
        <v>-0.25684169226097237</v>
      </c>
      <c r="AE51" s="1">
        <v>-0.0811337196252225</v>
      </c>
      <c r="AF51" s="1" t="s">
        <v>11</v>
      </c>
      <c r="AG51" s="1"/>
      <c r="AH51" s="1" t="s">
        <v>11</v>
      </c>
      <c r="AI51" s="1" t="s">
        <v>11</v>
      </c>
      <c r="AJ51" s="1" t="s">
        <v>11</v>
      </c>
      <c r="AK51" s="1"/>
      <c r="AL51" s="1">
        <v>-0.13467162470719765</v>
      </c>
      <c r="AM51" s="1">
        <v>-0.14991378923014054</v>
      </c>
      <c r="AN51" s="1" t="s">
        <v>11</v>
      </c>
      <c r="AO51" s="1"/>
      <c r="AP51" s="1" t="s">
        <v>11</v>
      </c>
      <c r="AQ51" s="1" t="s">
        <v>11</v>
      </c>
      <c r="AR51" s="1" t="s">
        <v>11</v>
      </c>
      <c r="AS51" s="1"/>
      <c r="AT51" s="1">
        <v>-0.0023652608473637335</v>
      </c>
      <c r="AU51" s="1">
        <v>0.1378367884847876</v>
      </c>
      <c r="AV51" s="1"/>
      <c r="AW51" s="1"/>
      <c r="AX51" s="1"/>
      <c r="AY51" s="1"/>
      <c r="AZ51" s="1"/>
    </row>
    <row r="52" spans="11:52" ht="12.75">
      <c r="K52" s="2"/>
      <c r="L52" s="9"/>
      <c r="M52" s="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 ht="12.75">
      <c r="B53" t="s">
        <v>17</v>
      </c>
      <c r="C53" s="3">
        <v>2</v>
      </c>
      <c r="D53">
        <v>0</v>
      </c>
      <c r="E53" s="3">
        <v>5</v>
      </c>
      <c r="F53" s="3">
        <v>20</v>
      </c>
      <c r="G53" s="2">
        <f>SQRT(SUMSQ(N53,V53,AD53,AL53,AT53)/E53)</f>
        <v>0.03524354663913298</v>
      </c>
      <c r="H53" s="9">
        <f>SQRT(SUMSQ(O53:T53,W53:AB53,AE53:AJ53,AM53:AR53,AU53:AZ53)/(E53*(C53-1)))</f>
        <v>0.07075748702213072</v>
      </c>
      <c r="I53" s="9">
        <f>1/SQRT(F53)</f>
        <v>0.22360679774997896</v>
      </c>
      <c r="J53" s="9"/>
      <c r="K53" s="2">
        <f>SQRT(2)*STDEV(N53,V53,AD53,AL53,AT53)</f>
        <v>0.02880451320606831</v>
      </c>
      <c r="L53" s="9">
        <f>SQRT(2)*STDEV(O53,W53,AE53,AM53,AU53)</f>
        <v>0.11184320778182578</v>
      </c>
      <c r="M53" s="9">
        <f>SQRT(2)*I53</f>
        <v>0.31622776601683794</v>
      </c>
      <c r="N53" s="1">
        <v>-0.019834641599983865</v>
      </c>
      <c r="O53" s="1">
        <v>0.05244066092352</v>
      </c>
      <c r="P53" s="1" t="s">
        <v>11</v>
      </c>
      <c r="Q53" s="1"/>
      <c r="R53" s="1" t="s">
        <v>11</v>
      </c>
      <c r="S53" s="1" t="s">
        <v>11</v>
      </c>
      <c r="T53" s="1" t="s">
        <v>11</v>
      </c>
      <c r="U53" s="1"/>
      <c r="V53" s="1">
        <v>-0.026723313668810533</v>
      </c>
      <c r="W53" s="1">
        <v>-0.032603214838559325</v>
      </c>
      <c r="X53" s="1" t="s">
        <v>11</v>
      </c>
      <c r="Y53" s="1"/>
      <c r="Z53" s="1" t="s">
        <v>11</v>
      </c>
      <c r="AA53" s="1" t="s">
        <v>11</v>
      </c>
      <c r="AB53" s="1" t="s">
        <v>11</v>
      </c>
      <c r="AC53" s="1"/>
      <c r="AD53" s="1">
        <v>-0.062473103700883804</v>
      </c>
      <c r="AE53" s="1">
        <v>-0.09607586793655401</v>
      </c>
      <c r="AF53" s="1" t="s">
        <v>11</v>
      </c>
      <c r="AG53" s="1"/>
      <c r="AH53" s="1" t="s">
        <v>11</v>
      </c>
      <c r="AI53" s="1" t="s">
        <v>11</v>
      </c>
      <c r="AJ53" s="1" t="s">
        <v>11</v>
      </c>
      <c r="AK53" s="1"/>
      <c r="AL53" s="1">
        <v>-0.03367055530253538</v>
      </c>
      <c r="AM53" s="1">
        <v>0.10343059515497544</v>
      </c>
      <c r="AN53" s="1" t="s">
        <v>11</v>
      </c>
      <c r="AO53" s="1"/>
      <c r="AP53" s="1" t="s">
        <v>11</v>
      </c>
      <c r="AQ53" s="1" t="s">
        <v>11</v>
      </c>
      <c r="AR53" s="1" t="s">
        <v>11</v>
      </c>
      <c r="AS53" s="1"/>
      <c r="AT53" s="1">
        <v>-0.008148276951588448</v>
      </c>
      <c r="AU53" s="1">
        <v>-0.035939628526955404</v>
      </c>
      <c r="AV53" s="1"/>
      <c r="AW53" s="1"/>
      <c r="AX53" s="1"/>
      <c r="AY53" s="1"/>
      <c r="AZ53" s="1"/>
    </row>
    <row r="54" spans="2:52" ht="12.75">
      <c r="B54" t="s">
        <v>17</v>
      </c>
      <c r="C54" s="3">
        <v>2</v>
      </c>
      <c r="D54">
        <v>0</v>
      </c>
      <c r="E54" s="3">
        <v>5</v>
      </c>
      <c r="F54" s="3">
        <v>20</v>
      </c>
      <c r="G54" s="2">
        <f>SQRT(SUMSQ(N54,V54,AD54,AL54,AT54)/E54)</f>
        <v>0.11112039793488417</v>
      </c>
      <c r="H54" s="9">
        <f>SQRT(SUMSQ(O54:T54,W54:AB54,AE54:AJ54,AM54:AR54,AU54:AZ54)/(E54*(C54-1)))</f>
        <v>0.054898416902607355</v>
      </c>
      <c r="I54" s="9">
        <f>1/SQRT(F54)</f>
        <v>0.22360679774997896</v>
      </c>
      <c r="J54" s="9"/>
      <c r="K54" s="2">
        <f>SQRT(2)*STDEV(N54,V54,AD54,AL54,AT54)</f>
        <v>0.057618295955992695</v>
      </c>
      <c r="L54" s="9">
        <f>SQRT(2)*STDEV(O54,W54,AE54,AM54,AU54)</f>
        <v>0.053948382268210054</v>
      </c>
      <c r="M54" s="9">
        <f>SQRT(2)*I54</f>
        <v>0.31622776601683794</v>
      </c>
      <c r="N54" s="1">
        <v>0.07630848725201744</v>
      </c>
      <c r="O54" s="1">
        <v>-0.028597145484849307</v>
      </c>
      <c r="P54" s="1" t="s">
        <v>11</v>
      </c>
      <c r="Q54" s="1"/>
      <c r="R54" s="1" t="s">
        <v>11</v>
      </c>
      <c r="S54" s="1" t="s">
        <v>11</v>
      </c>
      <c r="T54" s="1" t="s">
        <v>11</v>
      </c>
      <c r="U54" s="1"/>
      <c r="V54" s="1">
        <v>0.10879200392861677</v>
      </c>
      <c r="W54" s="1">
        <v>-0.040287232703292375</v>
      </c>
      <c r="X54" s="1" t="s">
        <v>11</v>
      </c>
      <c r="Y54" s="1"/>
      <c r="Z54" s="1" t="s">
        <v>11</v>
      </c>
      <c r="AA54" s="1" t="s">
        <v>11</v>
      </c>
      <c r="AB54" s="1" t="s">
        <v>11</v>
      </c>
      <c r="AC54" s="1"/>
      <c r="AD54" s="1">
        <v>0.06424126632988465</v>
      </c>
      <c r="AE54" s="1">
        <v>-0.10926533067093942</v>
      </c>
      <c r="AF54" s="1" t="s">
        <v>11</v>
      </c>
      <c r="AG54" s="1"/>
      <c r="AH54" s="1" t="s">
        <v>11</v>
      </c>
      <c r="AI54" s="1" t="s">
        <v>11</v>
      </c>
      <c r="AJ54" s="1" t="s">
        <v>11</v>
      </c>
      <c r="AK54" s="1"/>
      <c r="AL54" s="1">
        <v>0.16933857924592863</v>
      </c>
      <c r="AM54" s="1">
        <v>-0.020567353735538065</v>
      </c>
      <c r="AN54" s="1" t="s">
        <v>11</v>
      </c>
      <c r="AO54" s="1"/>
      <c r="AP54" s="1" t="s">
        <v>11</v>
      </c>
      <c r="AQ54" s="1" t="s">
        <v>11</v>
      </c>
      <c r="AR54" s="1" t="s">
        <v>11</v>
      </c>
      <c r="AS54" s="1"/>
      <c r="AT54" s="1">
        <v>0.10619573494186459</v>
      </c>
      <c r="AU54" s="1">
        <v>-0.016321596643069824</v>
      </c>
      <c r="AV54" s="1"/>
      <c r="AW54" s="1"/>
      <c r="AX54" s="1"/>
      <c r="AY54" s="1"/>
      <c r="AZ54" s="1"/>
    </row>
    <row r="55" spans="7:52" ht="12.75">
      <c r="G55" s="2"/>
      <c r="H55" s="9"/>
      <c r="I55" s="9"/>
      <c r="J55" s="9"/>
      <c r="K55" s="2"/>
      <c r="L55" s="9"/>
      <c r="M55" s="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7:18" ht="12.75">
      <c r="G56" s="5" t="s">
        <v>2</v>
      </c>
      <c r="H56" s="8" t="s">
        <v>19</v>
      </c>
      <c r="I56" s="8" t="s">
        <v>20</v>
      </c>
      <c r="J56" s="8"/>
      <c r="K56" s="5" t="s">
        <v>2</v>
      </c>
      <c r="L56" s="8" t="s">
        <v>19</v>
      </c>
      <c r="M56" s="8" t="s">
        <v>20</v>
      </c>
      <c r="N56" s="9"/>
      <c r="O56" s="9"/>
      <c r="P56" s="9"/>
      <c r="Q56" s="9">
        <f>SQRT(2*(VAR(T57,AB57,AJ57,AR57,AZ57)))</f>
        <v>0.21561881733066943</v>
      </c>
      <c r="R56" s="9"/>
    </row>
    <row r="57" spans="2:52" ht="12.75">
      <c r="B57" t="s">
        <v>17</v>
      </c>
      <c r="C57" s="3">
        <v>6</v>
      </c>
      <c r="D57">
        <v>0</v>
      </c>
      <c r="E57" s="3">
        <v>5</v>
      </c>
      <c r="F57" s="3">
        <v>10</v>
      </c>
      <c r="G57" s="2">
        <f>SQRT(SUMSQ(N57,V57,AD57,AL57,AT57)/E57)</f>
        <v>0.3032439666175459</v>
      </c>
      <c r="H57" s="9">
        <f>SQRT(SUMSQ(O57:T57,W57:AB57,AE57:AJ57,AM57:AR57,AU57:AZ57)/(E57*(C57-1)))</f>
        <v>0.15273205827432942</v>
      </c>
      <c r="I57" s="9">
        <f>1/SQRT(F57)</f>
        <v>0.31622776601683794</v>
      </c>
      <c r="J57" s="9"/>
      <c r="K57" s="2">
        <f>SQRT(2)*STDEV(N57,V57,AD57,AL57,AT57)</f>
        <v>0.1008905899738228</v>
      </c>
      <c r="L57" s="9">
        <f>SQRT(2*(VAR(O57,W57,AE57,AM57,AU57)+VAR(P57,X57,AF57,AN57,AV57)+VAR(R57,Z57,AH57,AP57,AX57)+VAR(S57,AA57,AI57,AQ57,AY57)+VAR(T57,AB57,AJ57,AR57,AZ57))/(C57-1))</f>
        <v>0.21291933592249207</v>
      </c>
      <c r="M57" s="9">
        <f>SQRT(2)*I57</f>
        <v>0.447213595499958</v>
      </c>
      <c r="N57" s="1">
        <v>0.23792338704001517</v>
      </c>
      <c r="O57" s="1">
        <v>0.11534957447819352</v>
      </c>
      <c r="P57" s="1">
        <v>0</v>
      </c>
      <c r="Q57" s="1"/>
      <c r="R57" s="1">
        <v>0.09396201226921264</v>
      </c>
      <c r="S57" s="1">
        <v>0.2550611115501176</v>
      </c>
      <c r="T57" s="1">
        <v>-0.07087436870591018</v>
      </c>
      <c r="U57" s="1"/>
      <c r="V57" s="1">
        <v>0.3195685297797368</v>
      </c>
      <c r="W57" s="1">
        <v>0.03205772046989637</v>
      </c>
      <c r="X57" s="1">
        <v>0</v>
      </c>
      <c r="Y57" s="1"/>
      <c r="Z57" s="1">
        <v>-0.1644793997627559</v>
      </c>
      <c r="AA57" s="1">
        <v>-0.04386553741696974</v>
      </c>
      <c r="AB57" s="1">
        <v>-0.14309635129719916</v>
      </c>
      <c r="AC57" s="1"/>
      <c r="AD57" s="1">
        <v>0.21022635212931817</v>
      </c>
      <c r="AE57" s="1">
        <v>-0.21720515007861535</v>
      </c>
      <c r="AF57" s="1">
        <v>-0.19798989873223324</v>
      </c>
      <c r="AG57" s="1"/>
      <c r="AH57" s="1">
        <v>-0.12258071188624627</v>
      </c>
      <c r="AI57" s="1">
        <v>0.17382483207252197</v>
      </c>
      <c r="AJ57" s="1">
        <v>0.20848884040022136</v>
      </c>
      <c r="AK57" s="1"/>
      <c r="AL57" s="1">
        <v>0.3293173594977077</v>
      </c>
      <c r="AM57" s="1">
        <v>-0.15822103728505682</v>
      </c>
      <c r="AN57" s="1">
        <v>0.19798989873223324</v>
      </c>
      <c r="AO57" s="1"/>
      <c r="AP57" s="1">
        <v>-0.23799363799054304</v>
      </c>
      <c r="AQ57" s="1">
        <v>0.012811012491814482</v>
      </c>
      <c r="AR57" s="1">
        <v>0.1154768836897746</v>
      </c>
      <c r="AS57" s="1"/>
      <c r="AT57" s="1">
        <v>0.3852374472028887</v>
      </c>
      <c r="AU57" s="1">
        <v>-0.22430350520835987</v>
      </c>
      <c r="AV57" s="1">
        <v>-0.19798989873223324</v>
      </c>
      <c r="AW57" s="1"/>
      <c r="AX57" s="1">
        <v>-0.06843467368070008</v>
      </c>
      <c r="AY57" s="1">
        <v>-0.10834594647828451</v>
      </c>
      <c r="AZ57" s="1">
        <v>0.15838718095829152</v>
      </c>
    </row>
    <row r="58" spans="2:52" ht="12.75">
      <c r="B58" t="s">
        <v>17</v>
      </c>
      <c r="C58" s="3">
        <v>6</v>
      </c>
      <c r="D58">
        <v>0</v>
      </c>
      <c r="E58" s="3">
        <v>5</v>
      </c>
      <c r="F58" s="3">
        <v>10</v>
      </c>
      <c r="G58" s="2">
        <f>SQRT(SUMSQ(N58,V58,AD58,AL58,AT58)/E58)</f>
        <v>0.05797271664655517</v>
      </c>
      <c r="H58" s="9">
        <f>SQRT(SUMSQ(O58:T58,W58:AB58,AE58:AJ58,AM58:AR58,AU58:AZ58)/(E58*(C58-1)))</f>
        <v>0.2602566799897482</v>
      </c>
      <c r="I58" s="9">
        <f>1/SQRT(F58)</f>
        <v>0.31622776601683794</v>
      </c>
      <c r="J58" s="9"/>
      <c r="K58" s="2">
        <f>SQRT(2)*STDEV(N58,V58,AD58,AL58,AT58)</f>
        <v>0.0880623319495411</v>
      </c>
      <c r="L58" s="9">
        <f>SQRT(2*(VAR(O58,W58,AE58,AM58,AU58)+VAR(P58,X58,AF58,AN58,AV58)+VAR(R58,Z58,AH58,AP58,AX58)+VAR(S58,AA58,AI58,AQ58,AY58)+VAR(T58,AB58,AJ58,AR58,AZ58))/(C58-1))</f>
        <v>0.27341978776397624</v>
      </c>
      <c r="M58" s="9">
        <f>SQRT(2)*I58</f>
        <v>0.447213595499958</v>
      </c>
      <c r="N58" s="1">
        <v>0.0025112479529335965</v>
      </c>
      <c r="O58" s="1">
        <v>0.1771651554545713</v>
      </c>
      <c r="P58" s="1">
        <v>0.19798989873223324</v>
      </c>
      <c r="Q58" s="1"/>
      <c r="R58" s="1">
        <v>0.4729337749240791</v>
      </c>
      <c r="S58" s="1">
        <v>-0.19606990183556405</v>
      </c>
      <c r="T58" s="1">
        <v>0.23535150956972006</v>
      </c>
      <c r="U58" s="1"/>
      <c r="V58" s="1">
        <v>-0.1163444590934984</v>
      </c>
      <c r="W58" s="1">
        <v>0.21320853823144717</v>
      </c>
      <c r="X58" s="1">
        <v>0</v>
      </c>
      <c r="Y58" s="1"/>
      <c r="Z58" s="1">
        <v>0.23763740289486676</v>
      </c>
      <c r="AA58" s="1">
        <v>0.00965778442948515</v>
      </c>
      <c r="AB58" s="1">
        <v>0.19617010047817268</v>
      </c>
      <c r="AC58" s="1"/>
      <c r="AD58" s="1">
        <v>0.014826797310535747</v>
      </c>
      <c r="AE58" s="1">
        <v>0.06616657328648898</v>
      </c>
      <c r="AF58" s="1">
        <v>0</v>
      </c>
      <c r="AG58" s="1"/>
      <c r="AH58" s="1">
        <v>0.23482907602622446</v>
      </c>
      <c r="AI58" s="1">
        <v>-0.26405275682310614</v>
      </c>
      <c r="AJ58" s="1">
        <v>-0.0951749251991249</v>
      </c>
      <c r="AK58" s="1"/>
      <c r="AL58" s="1">
        <v>-0.028598045129001548</v>
      </c>
      <c r="AM58" s="1">
        <v>0.14203124592263522</v>
      </c>
      <c r="AN58" s="1">
        <v>-0.3959797974644666</v>
      </c>
      <c r="AO58" s="1"/>
      <c r="AP58" s="1">
        <v>0.1838199777664201</v>
      </c>
      <c r="AQ58" s="1">
        <v>-0.45458546155687235</v>
      </c>
      <c r="AR58" s="1">
        <v>-0.48276799420652466</v>
      </c>
      <c r="AS58" s="1"/>
      <c r="AT58" s="1">
        <v>0.04716097693200302</v>
      </c>
      <c r="AU58" s="1">
        <v>0.3335224413283413</v>
      </c>
      <c r="AV58" s="1">
        <v>-0.19798989873223324</v>
      </c>
      <c r="AW58" s="1"/>
      <c r="AX58" s="1">
        <v>0.3589451230628569</v>
      </c>
      <c r="AY58" s="1">
        <v>-0.3094660605243323</v>
      </c>
      <c r="AZ58" s="1">
        <v>0.030283121814568548</v>
      </c>
    </row>
    <row r="59" spans="11:52" ht="12.75">
      <c r="K59" s="2"/>
      <c r="L59" s="9"/>
      <c r="M59" s="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12.75">
      <c r="B60" t="s">
        <v>17</v>
      </c>
      <c r="C60" s="3">
        <v>6</v>
      </c>
      <c r="D60">
        <v>0</v>
      </c>
      <c r="E60" s="3">
        <v>5</v>
      </c>
      <c r="F60" s="3">
        <v>20</v>
      </c>
      <c r="G60" s="2">
        <f>SQRT(SUMSQ(N60,V60,AD60,AL60,AT60)/E60)</f>
        <v>0.05707131656628307</v>
      </c>
      <c r="H60" s="9">
        <f>SQRT(SUMSQ(O60:T60,W60:AB60,AE60:AJ60,AM60:AR60,AU60:AZ60)/(E60*(C60-1)))</f>
        <v>0.11135855989566414</v>
      </c>
      <c r="I60" s="9">
        <f>1/SQRT(F60)</f>
        <v>0.22360679774997896</v>
      </c>
      <c r="J60" s="9"/>
      <c r="K60" s="2">
        <f>SQRT(2)*STDEV(N60,V60,AD60,AL60,AT60)</f>
        <v>0.04587734228467621</v>
      </c>
      <c r="L60" s="9">
        <f>SQRT(2*(VAR(O60,W60,AE60,AM60,AU60)+VAR(P60,X60,AF60,AN60,AV60)+VAR(R60,Z60,AH60,AP60,AX60)+VAR(S60,AA60,AI60,AQ60,AY60)+VAR(T60,AB60,AJ60,AR60,AZ60))/(C60-1))</f>
        <v>0.06945305081234038</v>
      </c>
      <c r="M60" s="9">
        <f>SQRT(2)*I60</f>
        <v>0.31622776601683794</v>
      </c>
      <c r="N60" s="1">
        <v>0.02780730904753052</v>
      </c>
      <c r="O60" s="1">
        <v>-0.01568885049440496</v>
      </c>
      <c r="P60" s="1">
        <v>-0.09949874371066197</v>
      </c>
      <c r="Q60" s="1"/>
      <c r="R60" s="1">
        <v>-0.06418817514643678</v>
      </c>
      <c r="S60" s="1">
        <v>0.19887961903573345</v>
      </c>
      <c r="T60" s="1">
        <v>-0.04262020306440156</v>
      </c>
      <c r="U60" s="1"/>
      <c r="V60" s="1">
        <v>0.10160159909856976</v>
      </c>
      <c r="W60" s="1">
        <v>-0.03813291970592445</v>
      </c>
      <c r="X60" s="1">
        <v>-0.09949874371066197</v>
      </c>
      <c r="Y60" s="1"/>
      <c r="Z60" s="1">
        <v>-0.027847657367617983</v>
      </c>
      <c r="AA60" s="1">
        <v>0.18853160271416725</v>
      </c>
      <c r="AB60" s="1">
        <v>-0.023419328915257054</v>
      </c>
      <c r="AC60" s="1"/>
      <c r="AD60" s="1">
        <v>0.018422303933760986</v>
      </c>
      <c r="AE60" s="1">
        <v>-0.021880984859802766</v>
      </c>
      <c r="AF60" s="1">
        <v>-0.19899748742132395</v>
      </c>
      <c r="AG60" s="1"/>
      <c r="AH60" s="1">
        <v>-0.03190543358359292</v>
      </c>
      <c r="AI60" s="1">
        <v>0.15477313460387945</v>
      </c>
      <c r="AJ60" s="1">
        <v>0.04700895829027468</v>
      </c>
      <c r="AK60" s="1"/>
      <c r="AL60" s="1">
        <v>0.04353855071724766</v>
      </c>
      <c r="AM60" s="1">
        <v>-0.0258864172382971</v>
      </c>
      <c r="AN60" s="1">
        <v>-0.09949874371066197</v>
      </c>
      <c r="AO60" s="1"/>
      <c r="AP60" s="1">
        <v>-0.08657477391369142</v>
      </c>
      <c r="AQ60" s="1">
        <v>0.2290823596333403</v>
      </c>
      <c r="AR60" s="1">
        <v>0.09947138965224478</v>
      </c>
      <c r="AS60" s="1"/>
      <c r="AT60" s="1">
        <v>0.05435584436292847</v>
      </c>
      <c r="AU60" s="1">
        <v>-0.13108235991900302</v>
      </c>
      <c r="AV60" s="1">
        <v>-0.09949874371066197</v>
      </c>
      <c r="AW60" s="1"/>
      <c r="AX60" s="1">
        <v>-0.049798067669958354</v>
      </c>
      <c r="AY60" s="1">
        <v>0.11704852608635603</v>
      </c>
      <c r="AZ60" s="1">
        <v>0.12327798173404764</v>
      </c>
    </row>
    <row r="61" spans="2:52" ht="12.75">
      <c r="B61" t="s">
        <v>17</v>
      </c>
      <c r="C61" s="3">
        <v>6</v>
      </c>
      <c r="D61">
        <v>0</v>
      </c>
      <c r="E61" s="3">
        <v>5</v>
      </c>
      <c r="F61" s="3">
        <v>20</v>
      </c>
      <c r="G61" s="2">
        <f>SQRT(SUMSQ(N61,V61,AD61,AL61,AT61)/E61)</f>
        <v>0.06002187538724051</v>
      </c>
      <c r="H61" s="9">
        <f>SQRT(SUMSQ(O61:T61,W61:AB61,AE61:AJ61,AM61:AR61,AU61:AZ61)/(E61*(C61-1)))</f>
        <v>0.07242047311805112</v>
      </c>
      <c r="I61" s="9">
        <f>1/SQRT(F61)</f>
        <v>0.22360679774997896</v>
      </c>
      <c r="J61" s="9"/>
      <c r="K61" s="2">
        <f>SQRT(2)*STDEV(N61,V61,AD61,AL61,AT61)</f>
        <v>0.027473771562201536</v>
      </c>
      <c r="L61" s="9">
        <f>SQRT(2*(VAR(O61,W61,AE61,AM61,AU61)+VAR(P61,X61,AF61,AN61,AV61)+VAR(R61,Z61,AH61,AP61,AX61)+VAR(S61,AA61,AI61,AQ61,AY61)+VAR(T61,AB61,AJ61,AR61,AZ61))/(C61-1))</f>
        <v>0.09091484308484328</v>
      </c>
      <c r="M61" s="9">
        <f>SQRT(2)*I61</f>
        <v>0.31622776601683794</v>
      </c>
      <c r="N61" s="1">
        <v>-0.025228524910389183</v>
      </c>
      <c r="O61" s="1">
        <v>-0.049853255188480716</v>
      </c>
      <c r="P61" s="1">
        <v>0.04738035414793434</v>
      </c>
      <c r="Q61" s="1"/>
      <c r="R61" s="1">
        <v>-0.1500532663371928</v>
      </c>
      <c r="S61" s="1">
        <v>-0.03403398088693769</v>
      </c>
      <c r="T61" s="1">
        <v>0.009758285435447489</v>
      </c>
      <c r="U61" s="1"/>
      <c r="V61" s="1">
        <v>-0.05783441014404881</v>
      </c>
      <c r="W61" s="1">
        <v>0.04052232437908856</v>
      </c>
      <c r="X61" s="1">
        <v>0.05236775984771678</v>
      </c>
      <c r="Y61" s="1"/>
      <c r="Z61" s="1">
        <v>0.04646850982111132</v>
      </c>
      <c r="AA61" s="1">
        <v>0.1052027086141812</v>
      </c>
      <c r="AB61" s="1">
        <v>-0.012109761365715344</v>
      </c>
      <c r="AC61" s="1"/>
      <c r="AD61" s="1">
        <v>-0.06985225621494588</v>
      </c>
      <c r="AE61" s="1">
        <v>-0.01505818127012617</v>
      </c>
      <c r="AF61" s="1">
        <v>0</v>
      </c>
      <c r="AG61" s="1"/>
      <c r="AH61" s="1">
        <v>-0.0454370013581169</v>
      </c>
      <c r="AI61" s="1">
        <v>0.08066039037376897</v>
      </c>
      <c r="AJ61" s="1">
        <v>0.12677716176846404</v>
      </c>
      <c r="AK61" s="1"/>
      <c r="AL61" s="1">
        <v>-0.07518437199165125</v>
      </c>
      <c r="AM61" s="1">
        <v>0.11314183112129399</v>
      </c>
      <c r="AN61" s="1">
        <v>0.09949874371066209</v>
      </c>
      <c r="AO61" s="1"/>
      <c r="AP61" s="1">
        <v>-0.08112622900366233</v>
      </c>
      <c r="AQ61" s="1">
        <v>-0.017911898985558998</v>
      </c>
      <c r="AR61" s="1">
        <v>0.015661406421170476</v>
      </c>
      <c r="AS61" s="1"/>
      <c r="AT61" s="1">
        <v>-0.05915913005653076</v>
      </c>
      <c r="AU61" s="1">
        <v>0.0825069609298282</v>
      </c>
      <c r="AV61" s="1">
        <v>0.09949874371066209</v>
      </c>
      <c r="AW61" s="1"/>
      <c r="AX61" s="1">
        <v>-0.09235122973550176</v>
      </c>
      <c r="AY61" s="1">
        <v>-0.012855041960197273</v>
      </c>
      <c r="AZ61" s="1">
        <v>-0.06885105243792239</v>
      </c>
    </row>
    <row r="62" spans="11:13" ht="12.75">
      <c r="K62" s="2"/>
      <c r="L62" s="9"/>
      <c r="M62" s="9"/>
    </row>
    <row r="63" spans="2:52" ht="12.75">
      <c r="B63" t="s">
        <v>17</v>
      </c>
      <c r="C63" s="3">
        <v>6</v>
      </c>
      <c r="D63" t="s">
        <v>15</v>
      </c>
      <c r="E63" s="3">
        <v>5</v>
      </c>
      <c r="F63" s="3">
        <v>10</v>
      </c>
      <c r="G63" s="2">
        <f>SQRT(SUMSQ(N63,V63,AD63,AL63,AT63)/E63)</f>
        <v>0.06279735156315863</v>
      </c>
      <c r="H63" s="9">
        <f>SQRT(SUMSQ(O63:T63,W63:AB63,AE63:AJ63,AM63:AR63,AU63:AZ63)/(E63*(C63-1)))</f>
        <v>0.19193843767927476</v>
      </c>
      <c r="I63" s="9">
        <f>1/SQRT(F63)</f>
        <v>0.31622776601683794</v>
      </c>
      <c r="J63" s="9"/>
      <c r="K63" s="2">
        <f>SQRT(2)*STDEV(N63,V63,AD63,AL63,AT63)</f>
        <v>0.0848351838114269</v>
      </c>
      <c r="L63" s="9">
        <f>SQRT(2*(VAR(O63,W63,AE63,AM63,AU63)+VAR(P63,X63,AF63,AN63,AV63)+VAR(R63,Z63,AH63,AP63,AX63)+VAR(S63,AA63,AI63,AQ63,AY63)+VAR(T63,AB63,AJ63,AR63,AZ63))/(C63-1))</f>
        <v>0.21255397609166013</v>
      </c>
      <c r="M63" s="9">
        <f>SQRT(2)*I63</f>
        <v>0.447213595499958</v>
      </c>
      <c r="N63" s="1">
        <v>-0.08822407154184475</v>
      </c>
      <c r="O63" s="1">
        <v>0.0991730226557479</v>
      </c>
      <c r="P63" s="1">
        <v>-0.19798989873223324</v>
      </c>
      <c r="Q63" s="1"/>
      <c r="R63" s="1">
        <v>-0.11430952132988162</v>
      </c>
      <c r="S63" s="1">
        <v>0.11430952132988162</v>
      </c>
      <c r="T63" s="1">
        <v>-0.11430952132988162</v>
      </c>
      <c r="U63" s="1"/>
      <c r="V63" s="1">
        <v>-0.031170046527936535</v>
      </c>
      <c r="W63" s="1">
        <v>-0.019961639686630405</v>
      </c>
      <c r="X63" s="1">
        <v>-0.19798989873223324</v>
      </c>
      <c r="Y63" s="1"/>
      <c r="Z63" s="1">
        <v>-0.11430952132988162</v>
      </c>
      <c r="AA63" s="1">
        <v>0.342928563989645</v>
      </c>
      <c r="AB63" s="1">
        <v>-0.11430952132988162</v>
      </c>
      <c r="AC63" s="1"/>
      <c r="AD63" s="1">
        <v>0.06509317959066745</v>
      </c>
      <c r="AE63" s="1">
        <v>-0.30087042324756796</v>
      </c>
      <c r="AF63" s="1">
        <v>-0.19798989873223324</v>
      </c>
      <c r="AG63" s="1"/>
      <c r="AH63" s="1">
        <v>0.11430952132988162</v>
      </c>
      <c r="AI63" s="1">
        <v>0.342928563989645</v>
      </c>
      <c r="AJ63" s="1">
        <v>-0.11430952132988162</v>
      </c>
      <c r="AK63" s="1"/>
      <c r="AL63" s="1">
        <v>-0.07444158738297091</v>
      </c>
      <c r="AM63" s="1">
        <v>-0.07274127489171178</v>
      </c>
      <c r="AN63" s="1">
        <v>-0.19798989873223324</v>
      </c>
      <c r="AO63" s="1"/>
      <c r="AP63" s="1">
        <v>-0.34292856398964494</v>
      </c>
      <c r="AQ63" s="1">
        <v>0.11430952132988162</v>
      </c>
      <c r="AR63" s="1">
        <v>0.11430952132988162</v>
      </c>
      <c r="AS63" s="1"/>
      <c r="AT63" s="1">
        <v>-0.034406485659553475</v>
      </c>
      <c r="AU63" s="1">
        <v>0.2098277936689726</v>
      </c>
      <c r="AV63" s="1">
        <v>0</v>
      </c>
      <c r="AW63" s="1"/>
      <c r="AX63" s="1">
        <v>-0.34292856398964494</v>
      </c>
      <c r="AY63" s="1">
        <v>0.11430952132988162</v>
      </c>
      <c r="AZ63" s="1">
        <v>0.11430952132988162</v>
      </c>
    </row>
    <row r="66" spans="7:52" ht="12.75" customHeight="1">
      <c r="G66" s="17" t="s">
        <v>24</v>
      </c>
      <c r="H66" s="17"/>
      <c r="I66" s="17"/>
      <c r="J66" s="13"/>
      <c r="K66" s="17" t="s">
        <v>27</v>
      </c>
      <c r="L66" s="17"/>
      <c r="M66" s="1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3:52" ht="12.75">
      <c r="C67" s="18" t="s">
        <v>28</v>
      </c>
      <c r="D67" s="18"/>
      <c r="G67" s="5" t="s">
        <v>23</v>
      </c>
      <c r="H67" s="5" t="s">
        <v>23</v>
      </c>
      <c r="I67" s="5" t="s">
        <v>22</v>
      </c>
      <c r="J67" s="5"/>
      <c r="K67" s="5" t="s">
        <v>23</v>
      </c>
      <c r="L67" s="5" t="s">
        <v>23</v>
      </c>
      <c r="M67" s="5" t="s">
        <v>22</v>
      </c>
      <c r="N67" s="6" t="s">
        <v>0</v>
      </c>
      <c r="O67" s="6"/>
      <c r="P67" s="6"/>
      <c r="Q67" s="6"/>
      <c r="R67" s="6"/>
      <c r="S67" s="6"/>
      <c r="T67" s="6"/>
      <c r="U67" s="6"/>
      <c r="V67" s="6" t="s">
        <v>1</v>
      </c>
      <c r="W67" s="6"/>
      <c r="X67" s="6"/>
      <c r="Y67" s="6"/>
      <c r="Z67" s="6"/>
      <c r="AA67" s="6"/>
      <c r="AB67" s="6"/>
      <c r="AC67" s="6"/>
      <c r="AD67" s="6" t="s">
        <v>12</v>
      </c>
      <c r="AE67" s="6"/>
      <c r="AF67" s="6"/>
      <c r="AG67" s="6"/>
      <c r="AH67" s="6"/>
      <c r="AI67" s="6"/>
      <c r="AJ67" s="6"/>
      <c r="AK67" s="6"/>
      <c r="AL67" s="6" t="s">
        <v>13</v>
      </c>
      <c r="AM67" s="6"/>
      <c r="AN67" s="6"/>
      <c r="AO67" s="6"/>
      <c r="AP67" s="6"/>
      <c r="AQ67" s="6"/>
      <c r="AR67" s="6"/>
      <c r="AS67" s="6"/>
      <c r="AT67" s="6" t="s">
        <v>14</v>
      </c>
      <c r="AU67" s="6"/>
      <c r="AV67" s="6"/>
      <c r="AW67" s="6"/>
      <c r="AX67" s="6"/>
      <c r="AY67" s="6"/>
      <c r="AZ67" s="6"/>
    </row>
    <row r="68" spans="2:52" ht="12.75">
      <c r="B68" s="4" t="s">
        <v>10</v>
      </c>
      <c r="C68" s="5" t="s">
        <v>29</v>
      </c>
      <c r="D68" s="4" t="s">
        <v>30</v>
      </c>
      <c r="E68" s="5" t="s">
        <v>8</v>
      </c>
      <c r="F68" s="5" t="s">
        <v>9</v>
      </c>
      <c r="G68" s="5"/>
      <c r="H68" s="11" t="s">
        <v>25</v>
      </c>
      <c r="I68" s="11" t="s">
        <v>25</v>
      </c>
      <c r="J68" s="11"/>
      <c r="K68" s="11"/>
      <c r="L68" s="11" t="s">
        <v>25</v>
      </c>
      <c r="M68" s="11" t="s">
        <v>25</v>
      </c>
      <c r="N68" s="7" t="s">
        <v>2</v>
      </c>
      <c r="O68" s="7" t="s">
        <v>3</v>
      </c>
      <c r="P68" s="7" t="s">
        <v>4</v>
      </c>
      <c r="Q68" s="7"/>
      <c r="R68" s="7" t="s">
        <v>5</v>
      </c>
      <c r="S68" s="7" t="s">
        <v>6</v>
      </c>
      <c r="T68" s="7" t="s">
        <v>7</v>
      </c>
      <c r="U68" s="6"/>
      <c r="V68" s="7" t="s">
        <v>2</v>
      </c>
      <c r="W68" s="7" t="s">
        <v>3</v>
      </c>
      <c r="X68" s="7" t="s">
        <v>4</v>
      </c>
      <c r="Y68" s="7"/>
      <c r="Z68" s="7" t="s">
        <v>5</v>
      </c>
      <c r="AA68" s="7" t="s">
        <v>6</v>
      </c>
      <c r="AB68" s="7" t="s">
        <v>7</v>
      </c>
      <c r="AC68" s="6"/>
      <c r="AD68" s="7" t="s">
        <v>2</v>
      </c>
      <c r="AE68" s="7" t="s">
        <v>3</v>
      </c>
      <c r="AF68" s="7" t="s">
        <v>4</v>
      </c>
      <c r="AG68" s="7"/>
      <c r="AH68" s="7" t="s">
        <v>5</v>
      </c>
      <c r="AI68" s="7" t="s">
        <v>6</v>
      </c>
      <c r="AJ68" s="7" t="s">
        <v>7</v>
      </c>
      <c r="AK68" s="6"/>
      <c r="AL68" s="7" t="s">
        <v>2</v>
      </c>
      <c r="AM68" s="7" t="s">
        <v>3</v>
      </c>
      <c r="AN68" s="7" t="s">
        <v>4</v>
      </c>
      <c r="AO68" s="7"/>
      <c r="AP68" s="7" t="s">
        <v>5</v>
      </c>
      <c r="AQ68" s="7" t="s">
        <v>6</v>
      </c>
      <c r="AR68" s="7" t="s">
        <v>7</v>
      </c>
      <c r="AS68" s="6"/>
      <c r="AT68" s="7" t="s">
        <v>2</v>
      </c>
      <c r="AU68" s="7" t="s">
        <v>3</v>
      </c>
      <c r="AV68" s="7" t="s">
        <v>4</v>
      </c>
      <c r="AW68" s="7"/>
      <c r="AX68" s="7" t="s">
        <v>5</v>
      </c>
      <c r="AY68" s="7" t="s">
        <v>6</v>
      </c>
      <c r="AZ68" s="7" t="s">
        <v>7</v>
      </c>
    </row>
    <row r="69" spans="2:52" ht="12.75">
      <c r="B69" t="s">
        <v>18</v>
      </c>
      <c r="C69" s="3">
        <v>2</v>
      </c>
      <c r="D69">
        <v>0</v>
      </c>
      <c r="E69" s="3">
        <v>5</v>
      </c>
      <c r="F69" s="3">
        <v>10</v>
      </c>
      <c r="G69" s="3" t="s">
        <v>16</v>
      </c>
      <c r="H69" s="9">
        <f>SQRT(SUMSQ(N69:AZ69)/(E69*C69))</f>
        <v>0.13290552099514577</v>
      </c>
      <c r="I69" s="9">
        <f>1/SQRT(F69)</f>
        <v>0.31622776601683794</v>
      </c>
      <c r="J69" s="9"/>
      <c r="K69" s="3" t="s">
        <v>16</v>
      </c>
      <c r="L69" s="9">
        <f>SQRT(2*(VAR(N69,V69,AD69,AL69,AT69)+VAR(O69,W69,AE69,AM69,AU69))/C69)</f>
        <v>0.18361384404158496</v>
      </c>
      <c r="M69" s="9">
        <f>SQRT(2)*I69</f>
        <v>0.447213595499958</v>
      </c>
      <c r="N69" s="1">
        <v>-0.15377442608356282</v>
      </c>
      <c r="O69" s="1">
        <v>0.021957294173910215</v>
      </c>
      <c r="P69" s="1" t="s">
        <v>11</v>
      </c>
      <c r="Q69" s="1"/>
      <c r="R69" s="1" t="s">
        <v>11</v>
      </c>
      <c r="S69" s="1" t="s">
        <v>11</v>
      </c>
      <c r="T69" s="1" t="s">
        <v>11</v>
      </c>
      <c r="U69" s="1"/>
      <c r="V69" s="1">
        <v>0.07572708319264028</v>
      </c>
      <c r="W69" s="1">
        <v>0.03900096297942355</v>
      </c>
      <c r="X69" s="1" t="s">
        <v>11</v>
      </c>
      <c r="Y69" s="1"/>
      <c r="Z69" s="1" t="s">
        <v>11</v>
      </c>
      <c r="AA69" s="1" t="s">
        <v>11</v>
      </c>
      <c r="AB69" s="1" t="s">
        <v>11</v>
      </c>
      <c r="AC69" s="1"/>
      <c r="AD69" s="1">
        <v>0.10162892886018919</v>
      </c>
      <c r="AE69" s="1">
        <v>0.08212589989609569</v>
      </c>
      <c r="AF69" s="1" t="s">
        <v>11</v>
      </c>
      <c r="AG69" s="1"/>
      <c r="AH69" s="1" t="s">
        <v>11</v>
      </c>
      <c r="AI69" s="1" t="s">
        <v>11</v>
      </c>
      <c r="AJ69" s="1" t="s">
        <v>11</v>
      </c>
      <c r="AK69" s="1"/>
      <c r="AL69" s="1">
        <v>0.3110735577298674</v>
      </c>
      <c r="AM69" s="1">
        <v>0.17562015024723224</v>
      </c>
      <c r="AN69" s="1" t="s">
        <v>11</v>
      </c>
      <c r="AO69" s="1"/>
      <c r="AP69" s="1" t="s">
        <v>11</v>
      </c>
      <c r="AQ69" s="1" t="s">
        <v>11</v>
      </c>
      <c r="AR69" s="1" t="s">
        <v>11</v>
      </c>
      <c r="AS69" s="1"/>
      <c r="AT69" s="1">
        <v>-0.020122171902054713</v>
      </c>
      <c r="AU69" s="1">
        <v>0.012931050781310205</v>
      </c>
      <c r="AV69" s="1"/>
      <c r="AW69" s="1"/>
      <c r="AX69" s="1"/>
      <c r="AY69" s="1"/>
      <c r="AZ69" s="1"/>
    </row>
    <row r="70" spans="2:52" ht="12.75">
      <c r="B70" t="s">
        <v>18</v>
      </c>
      <c r="C70" s="3">
        <v>2</v>
      </c>
      <c r="D70">
        <v>0</v>
      </c>
      <c r="E70" s="3">
        <v>5</v>
      </c>
      <c r="F70" s="3">
        <v>10</v>
      </c>
      <c r="G70" s="3" t="s">
        <v>16</v>
      </c>
      <c r="H70" s="9">
        <f>SQRT(SUMSQ(N70:AZ70)/(E70*C70))</f>
        <v>0.09136945519045513</v>
      </c>
      <c r="I70" s="9">
        <f>1/SQRT(F70)</f>
        <v>0.31622776601683794</v>
      </c>
      <c r="J70" s="9"/>
      <c r="K70" s="3" t="s">
        <v>16</v>
      </c>
      <c r="L70" s="9">
        <f>SQRT(2*(VAR(N70,V70,AD70,AL70,AT70)+VAR(O70,W70,AE70,AM70,AU70))/C70)</f>
        <v>0.11110668783050681</v>
      </c>
      <c r="M70" s="9">
        <f>SQRT(2)*I70</f>
        <v>0.447213595499958</v>
      </c>
      <c r="N70" s="1">
        <v>-0.10491221830249249</v>
      </c>
      <c r="O70" s="1">
        <v>0.050723628883241646</v>
      </c>
      <c r="P70" s="1" t="s">
        <v>11</v>
      </c>
      <c r="Q70" s="1"/>
      <c r="R70" s="1" t="s">
        <v>11</v>
      </c>
      <c r="S70" s="1" t="s">
        <v>11</v>
      </c>
      <c r="T70" s="1" t="s">
        <v>11</v>
      </c>
      <c r="U70" s="1"/>
      <c r="V70" s="1">
        <v>-0.04931051920083718</v>
      </c>
      <c r="W70" s="1">
        <v>-0.0981849785587258</v>
      </c>
      <c r="X70" s="1" t="s">
        <v>11</v>
      </c>
      <c r="Y70" s="1"/>
      <c r="Z70" s="1" t="s">
        <v>11</v>
      </c>
      <c r="AA70" s="1" t="s">
        <v>11</v>
      </c>
      <c r="AB70" s="1" t="s">
        <v>11</v>
      </c>
      <c r="AC70" s="1"/>
      <c r="AD70" s="1">
        <v>-0.02594787342698268</v>
      </c>
      <c r="AE70" s="1">
        <v>0.09798247890828975</v>
      </c>
      <c r="AF70" s="1" t="s">
        <v>11</v>
      </c>
      <c r="AG70" s="1"/>
      <c r="AH70" s="1" t="s">
        <v>11</v>
      </c>
      <c r="AI70" s="1" t="s">
        <v>11</v>
      </c>
      <c r="AJ70" s="1" t="s">
        <v>11</v>
      </c>
      <c r="AK70" s="1"/>
      <c r="AL70" s="1">
        <v>-0.06509078612728558</v>
      </c>
      <c r="AM70" s="1">
        <v>0.1821717785080068</v>
      </c>
      <c r="AN70" s="1" t="s">
        <v>11</v>
      </c>
      <c r="AO70" s="1"/>
      <c r="AP70" s="1" t="s">
        <v>11</v>
      </c>
      <c r="AQ70" s="1" t="s">
        <v>11</v>
      </c>
      <c r="AR70" s="1" t="s">
        <v>11</v>
      </c>
      <c r="AS70" s="1"/>
      <c r="AT70" s="1">
        <v>-0.10044212511607853</v>
      </c>
      <c r="AU70" s="1">
        <v>-0.006830072742599213</v>
      </c>
      <c r="AV70" s="1"/>
      <c r="AW70" s="1"/>
      <c r="AX70" s="1"/>
      <c r="AY70" s="1"/>
      <c r="AZ70" s="1"/>
    </row>
    <row r="71" spans="2:52" ht="12.75">
      <c r="B71" t="s">
        <v>18</v>
      </c>
      <c r="C71" s="3">
        <v>2</v>
      </c>
      <c r="D71">
        <v>0</v>
      </c>
      <c r="E71" s="3">
        <v>5</v>
      </c>
      <c r="F71" s="3">
        <v>20</v>
      </c>
      <c r="G71" s="3" t="s">
        <v>16</v>
      </c>
      <c r="H71" s="9">
        <f>SQRT(SUMSQ(N71:AZ71)/(E71*C71))</f>
        <v>0.29882045164081306</v>
      </c>
      <c r="I71" s="9">
        <f>1/SQRT(F71)</f>
        <v>0.22360679774997896</v>
      </c>
      <c r="J71" s="9"/>
      <c r="K71" s="3" t="s">
        <v>16</v>
      </c>
      <c r="L71" s="9">
        <f>SQRT(2*(VAR(N71,V71,AD71,AL71,AT71)+VAR(O71,W71,AE71,AM71,AU71))/C71)</f>
        <v>0.0644145497891394</v>
      </c>
      <c r="M71" s="9">
        <f>SQRT(2)*I71</f>
        <v>0.31622776601683794</v>
      </c>
      <c r="N71" s="1">
        <v>-0.03947689608524859</v>
      </c>
      <c r="O71" s="1">
        <v>-0.42431460439072455</v>
      </c>
      <c r="P71" s="1" t="s">
        <v>11</v>
      </c>
      <c r="Q71" s="1"/>
      <c r="R71" s="1" t="s">
        <v>11</v>
      </c>
      <c r="S71" s="1" t="s">
        <v>11</v>
      </c>
      <c r="T71" s="1" t="s">
        <v>11</v>
      </c>
      <c r="U71" s="1"/>
      <c r="V71" s="1">
        <v>-0.051125863231166115</v>
      </c>
      <c r="W71" s="1">
        <v>-0.47440431073407013</v>
      </c>
      <c r="X71" s="1" t="s">
        <v>11</v>
      </c>
      <c r="Y71" s="1"/>
      <c r="Z71" s="1" t="s">
        <v>11</v>
      </c>
      <c r="AA71" s="1" t="s">
        <v>11</v>
      </c>
      <c r="AB71" s="1" t="s">
        <v>11</v>
      </c>
      <c r="AC71" s="1"/>
      <c r="AD71" s="1">
        <v>0.006925031632853518</v>
      </c>
      <c r="AE71" s="1">
        <v>-0.3595811464133476</v>
      </c>
      <c r="AF71" s="1" t="s">
        <v>11</v>
      </c>
      <c r="AG71" s="1"/>
      <c r="AH71" s="1" t="s">
        <v>11</v>
      </c>
      <c r="AI71" s="1" t="s">
        <v>11</v>
      </c>
      <c r="AJ71" s="1" t="s">
        <v>11</v>
      </c>
      <c r="AK71" s="1"/>
      <c r="AL71" s="1">
        <v>-0.09047586899343922</v>
      </c>
      <c r="AM71" s="1">
        <v>-0.3650051889825704</v>
      </c>
      <c r="AN71" s="1" t="s">
        <v>11</v>
      </c>
      <c r="AO71" s="1"/>
      <c r="AP71" s="1" t="s">
        <v>11</v>
      </c>
      <c r="AQ71" s="1" t="s">
        <v>11</v>
      </c>
      <c r="AR71" s="1" t="s">
        <v>11</v>
      </c>
      <c r="AS71" s="1"/>
      <c r="AT71" s="1">
        <v>-0.018892138735361403</v>
      </c>
      <c r="AU71" s="1">
        <v>-0.46102480383472083</v>
      </c>
      <c r="AV71" s="1"/>
      <c r="AW71" s="1"/>
      <c r="AX71" s="1"/>
      <c r="AY71" s="1"/>
      <c r="AZ71" s="1"/>
    </row>
    <row r="72" spans="2:52" ht="12.75">
      <c r="B72" t="s">
        <v>18</v>
      </c>
      <c r="C72" s="3">
        <v>2</v>
      </c>
      <c r="D72">
        <v>0</v>
      </c>
      <c r="E72" s="3">
        <v>5</v>
      </c>
      <c r="F72" s="3">
        <v>20</v>
      </c>
      <c r="G72" s="3" t="s">
        <v>16</v>
      </c>
      <c r="H72" s="9">
        <f>SQRT(SUMSQ(N72:AZ72)/(E72*C72))</f>
        <v>0.11187070656089788</v>
      </c>
      <c r="I72" s="9">
        <f>1/SQRT(F72)</f>
        <v>0.22360679774997896</v>
      </c>
      <c r="J72" s="9"/>
      <c r="K72" s="3" t="s">
        <v>16</v>
      </c>
      <c r="L72" s="9">
        <f>SQRT(2*(VAR(N72,V72,AD72,AL72,AT72)+VAR(O72,W72,AE72,AM72,AU72))/C72)</f>
        <v>0.10463462727171931</v>
      </c>
      <c r="M72" s="9">
        <f>SQRT(2)*I72</f>
        <v>0.31622776601683794</v>
      </c>
      <c r="N72" s="1">
        <v>0.03371517460498671</v>
      </c>
      <c r="O72" s="1">
        <v>0.0728454997617007</v>
      </c>
      <c r="P72" s="1" t="s">
        <v>11</v>
      </c>
      <c r="Q72" s="1"/>
      <c r="R72" s="1" t="s">
        <v>11</v>
      </c>
      <c r="S72" s="1" t="s">
        <v>11</v>
      </c>
      <c r="T72" s="1" t="s">
        <v>11</v>
      </c>
      <c r="U72" s="1"/>
      <c r="V72" s="1">
        <v>0.135062571172881</v>
      </c>
      <c r="W72" s="1">
        <v>-0.11393387894535181</v>
      </c>
      <c r="X72" s="1" t="s">
        <v>11</v>
      </c>
      <c r="Y72" s="1"/>
      <c r="Z72" s="1" t="s">
        <v>11</v>
      </c>
      <c r="AA72" s="1" t="s">
        <v>11</v>
      </c>
      <c r="AB72" s="1" t="s">
        <v>11</v>
      </c>
      <c r="AC72" s="1"/>
      <c r="AD72" s="1">
        <v>0.08666952580876479</v>
      </c>
      <c r="AE72" s="1">
        <v>-0.17269645545223966</v>
      </c>
      <c r="AF72" s="1" t="s">
        <v>11</v>
      </c>
      <c r="AG72" s="1"/>
      <c r="AH72" s="1" t="s">
        <v>11</v>
      </c>
      <c r="AI72" s="1" t="s">
        <v>11</v>
      </c>
      <c r="AJ72" s="1" t="s">
        <v>11</v>
      </c>
      <c r="AK72" s="1"/>
      <c r="AL72" s="1">
        <v>0.14248801082675655</v>
      </c>
      <c r="AM72" s="1">
        <v>-0.11933155869227222</v>
      </c>
      <c r="AN72" s="1" t="s">
        <v>11</v>
      </c>
      <c r="AO72" s="1"/>
      <c r="AP72" s="1" t="s">
        <v>11</v>
      </c>
      <c r="AQ72" s="1" t="s">
        <v>11</v>
      </c>
      <c r="AR72" s="1" t="s">
        <v>11</v>
      </c>
      <c r="AS72" s="1"/>
      <c r="AT72" s="1">
        <v>0.11742262916195283</v>
      </c>
      <c r="AU72" s="1">
        <v>-0.042637339604186766</v>
      </c>
      <c r="AV72" s="1"/>
      <c r="AW72" s="1"/>
      <c r="AX72" s="1"/>
      <c r="AY72" s="1"/>
      <c r="AZ72" s="1"/>
    </row>
    <row r="73" spans="8:52" ht="12.75">
      <c r="H73" s="9"/>
      <c r="I73" s="9"/>
      <c r="J73" s="9"/>
      <c r="K73" s="3"/>
      <c r="L73" s="9"/>
      <c r="M73" s="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8:13" ht="12.75">
      <c r="H74" s="8" t="s">
        <v>20</v>
      </c>
      <c r="I74" s="8" t="s">
        <v>20</v>
      </c>
      <c r="J74" s="8"/>
      <c r="K74" s="3"/>
      <c r="L74" s="8" t="s">
        <v>20</v>
      </c>
      <c r="M74" s="8" t="s">
        <v>20</v>
      </c>
    </row>
    <row r="75" spans="2:52" ht="12.75">
      <c r="B75" t="s">
        <v>18</v>
      </c>
      <c r="C75" s="3">
        <v>6</v>
      </c>
      <c r="D75">
        <v>0</v>
      </c>
      <c r="E75" s="3">
        <v>5</v>
      </c>
      <c r="F75" s="3">
        <v>10</v>
      </c>
      <c r="G75" s="3" t="s">
        <v>16</v>
      </c>
      <c r="H75" s="9">
        <f>SQRT(SUMSQ(N75:AZ75)/(E75*C75))</f>
        <v>0.17319327097906717</v>
      </c>
      <c r="I75" s="9">
        <f>1/SQRT(F75)</f>
        <v>0.31622776601683794</v>
      </c>
      <c r="J75" s="9"/>
      <c r="K75" s="3" t="s">
        <v>16</v>
      </c>
      <c r="L75" s="9">
        <f>SQRT(2*(VAR(N75,V75,AD75,AL75,AT75)+VAR(O75,W75,AE75,AM75,AU75)+VAR(P75,X75,AF75,AN75,AV75)+VAR(R75,Z75,AH75,AP75,AX75)+VAR(S75,AA75,AI75,AQ75,AY75)+VAR(T75,AB75,AJ75,AR75,AZ75))/C75)</f>
        <v>0.1690638403077737</v>
      </c>
      <c r="M75" s="9">
        <f>SQRT(2)*I75</f>
        <v>0.447213595499958</v>
      </c>
      <c r="N75" s="1">
        <v>0.1746533994281414</v>
      </c>
      <c r="O75" s="1">
        <v>0.2582102576464763</v>
      </c>
      <c r="P75" s="1">
        <v>0</v>
      </c>
      <c r="Q75" s="1"/>
      <c r="R75" s="1">
        <v>0.026884395524626115</v>
      </c>
      <c r="S75" s="1">
        <v>0.09109582092222836</v>
      </c>
      <c r="T75" s="1">
        <v>0.12948275653149044</v>
      </c>
      <c r="U75" s="1"/>
      <c r="V75" s="1">
        <v>0.028866934421002338</v>
      </c>
      <c r="W75" s="1">
        <v>0.20139383294359164</v>
      </c>
      <c r="X75" s="1">
        <v>0</v>
      </c>
      <c r="Y75" s="1"/>
      <c r="Z75" s="1">
        <v>0.14353707696526072</v>
      </c>
      <c r="AA75" s="1">
        <v>0.033455906641920934</v>
      </c>
      <c r="AB75" s="1">
        <v>0.10277467671957613</v>
      </c>
      <c r="AC75" s="1"/>
      <c r="AD75" s="1">
        <v>0.17445600270963033</v>
      </c>
      <c r="AE75" s="1">
        <v>0.02039681355644234</v>
      </c>
      <c r="AF75" s="1">
        <v>0.19798989873223324</v>
      </c>
      <c r="AG75" s="1"/>
      <c r="AH75" s="1">
        <v>0.19991768794403697</v>
      </c>
      <c r="AI75" s="1">
        <v>-0.18425316749490286</v>
      </c>
      <c r="AJ75" s="1">
        <v>0.04589197920597671</v>
      </c>
      <c r="AK75" s="1"/>
      <c r="AL75" s="1">
        <v>0.31286026173680764</v>
      </c>
      <c r="AM75" s="1">
        <v>0.48701135364813125</v>
      </c>
      <c r="AN75" s="1">
        <v>0</v>
      </c>
      <c r="AO75" s="1"/>
      <c r="AP75" s="1">
        <v>0.22531559263819928</v>
      </c>
      <c r="AQ75" s="1">
        <v>-0.04251457273422656</v>
      </c>
      <c r="AR75" s="1">
        <v>0.023164971852709937</v>
      </c>
      <c r="AS75" s="1"/>
      <c r="AT75" s="1">
        <v>-0.017784249745477137</v>
      </c>
      <c r="AU75" s="1">
        <v>0.13665860623440268</v>
      </c>
      <c r="AV75" s="1">
        <v>0.19798989873223324</v>
      </c>
      <c r="AW75" s="1"/>
      <c r="AX75" s="1">
        <v>0.20557228443432934</v>
      </c>
      <c r="AY75" s="1">
        <v>-0.1957025091566437</v>
      </c>
      <c r="AZ75" s="1">
        <v>0.17389334880953122</v>
      </c>
    </row>
    <row r="76" spans="2:52" ht="12.75">
      <c r="B76" t="s">
        <v>18</v>
      </c>
      <c r="C76" s="3">
        <v>6</v>
      </c>
      <c r="D76">
        <v>0</v>
      </c>
      <c r="E76" s="3">
        <v>5</v>
      </c>
      <c r="F76" s="3">
        <v>10</v>
      </c>
      <c r="G76" s="3" t="s">
        <v>16</v>
      </c>
      <c r="H76" s="9">
        <f>SQRT(SUMSQ(N76:AZ76)/(E76*C76))</f>
        <v>0.20022542382599473</v>
      </c>
      <c r="I76" s="9">
        <f>1/SQRT(F76)</f>
        <v>0.31622776601683794</v>
      </c>
      <c r="J76" s="9"/>
      <c r="K76" s="3" t="s">
        <v>16</v>
      </c>
      <c r="L76" s="9">
        <f>SQRT(2*(VAR(N76,V76,AD76,AL76,AT76)+VAR(O76,W76,AE76,AM76,AU76)+VAR(P76,X76,AF76,AN76,AV76)+VAR(R76,Z76,AH76,AP76,AX76)+VAR(S76,AA76,AI76,AQ76,AY76)+VAR(T76,AB76,AJ76,AR76,AZ76))/C76)</f>
        <v>0.16176097259313443</v>
      </c>
      <c r="M76" s="9">
        <f>SQRT(2)*I76</f>
        <v>0.447213595499958</v>
      </c>
      <c r="N76" s="1">
        <v>0.005194251727756931</v>
      </c>
      <c r="O76" s="1">
        <v>-0.012959761179735097</v>
      </c>
      <c r="P76" s="1">
        <v>0.19798989873223324</v>
      </c>
      <c r="Q76" s="1"/>
      <c r="R76" s="1">
        <v>0.24089174493265517</v>
      </c>
      <c r="S76" s="1">
        <v>0.05941554209314309</v>
      </c>
      <c r="T76" s="1">
        <v>0.0004032412538379493</v>
      </c>
      <c r="U76" s="1"/>
      <c r="V76" s="1">
        <v>0.20229492288992645</v>
      </c>
      <c r="W76" s="1">
        <v>-0.05070619960588374</v>
      </c>
      <c r="X76" s="1">
        <v>0.3959797974644665</v>
      </c>
      <c r="Y76" s="1"/>
      <c r="Z76" s="1">
        <v>0.18554965435440707</v>
      </c>
      <c r="AA76" s="1">
        <v>-0.03287545080620515</v>
      </c>
      <c r="AB76" s="1">
        <v>-0.09283187871755305</v>
      </c>
      <c r="AC76" s="1"/>
      <c r="AD76" s="1">
        <v>0.11416731431210063</v>
      </c>
      <c r="AE76" s="1">
        <v>-0.14987886693388647</v>
      </c>
      <c r="AF76" s="1">
        <v>0.19798989873223324</v>
      </c>
      <c r="AG76" s="1"/>
      <c r="AH76" s="1">
        <v>0.4337780446794959</v>
      </c>
      <c r="AI76" s="1">
        <v>0.04085601284940984</v>
      </c>
      <c r="AJ76" s="1">
        <v>-0.06712156186873819</v>
      </c>
      <c r="AK76" s="1"/>
      <c r="AL76" s="1">
        <v>0.2490883604316636</v>
      </c>
      <c r="AM76" s="1">
        <v>-0.0893227196320936</v>
      </c>
      <c r="AN76" s="1">
        <v>0.19798989873223324</v>
      </c>
      <c r="AO76" s="1"/>
      <c r="AP76" s="1">
        <v>0.18354618859151942</v>
      </c>
      <c r="AQ76" s="1">
        <v>0.3076005657158428</v>
      </c>
      <c r="AR76" s="1">
        <v>0.08740625397733875</v>
      </c>
      <c r="AS76" s="1"/>
      <c r="AT76" s="1">
        <v>-0.08305824719101906</v>
      </c>
      <c r="AU76" s="1">
        <v>-0.1276670814751128</v>
      </c>
      <c r="AV76" s="1">
        <v>0.3959797974644665</v>
      </c>
      <c r="AW76" s="1"/>
      <c r="AX76" s="1">
        <v>0.3819483753717563</v>
      </c>
      <c r="AY76" s="1">
        <v>-0.11666250377860325</v>
      </c>
      <c r="AZ76" s="1">
        <v>0.060267314330332555</v>
      </c>
    </row>
    <row r="77" spans="2:52" ht="12.75">
      <c r="B77" t="s">
        <v>18</v>
      </c>
      <c r="C77" s="3">
        <v>6</v>
      </c>
      <c r="D77">
        <v>0</v>
      </c>
      <c r="E77" s="3">
        <v>5</v>
      </c>
      <c r="F77" s="3">
        <v>20</v>
      </c>
      <c r="G77" s="3" t="s">
        <v>16</v>
      </c>
      <c r="H77" s="9">
        <f>SQRT(SUMSQ(N77:AZ77)/(E77*C77))</f>
        <v>0.0950999060840923</v>
      </c>
      <c r="I77" s="9">
        <f>1/SQRT(F77)</f>
        <v>0.22360679774997896</v>
      </c>
      <c r="J77" s="9"/>
      <c r="K77" s="3" t="s">
        <v>16</v>
      </c>
      <c r="L77" s="9">
        <f>SQRT(2*(VAR(N77,V77,AD77,AL77,AT77)+VAR(O77,W77,AE77,AM77,AU77)+VAR(P77,X77,AF77,AN77,AV77)+VAR(R77,Z77,AH77,AP77,AX77)+VAR(S77,AA77,AI77,AQ77,AY77)+VAR(T77,AB77,AJ77,AR77,AZ77))/C77)</f>
        <v>0.08332681404033433</v>
      </c>
      <c r="M77" s="9">
        <f>SQRT(2)*I77</f>
        <v>0.31622776601683794</v>
      </c>
      <c r="N77" s="1">
        <v>-0.010451065737453765</v>
      </c>
      <c r="O77" s="1">
        <v>-0.0439078683178991</v>
      </c>
      <c r="P77" s="1">
        <v>0</v>
      </c>
      <c r="Q77" s="1"/>
      <c r="R77" s="1">
        <v>-0.07020050268029294</v>
      </c>
      <c r="S77" s="1">
        <v>-0.062316576404046524</v>
      </c>
      <c r="T77" s="1">
        <v>-0.19152412478383174</v>
      </c>
      <c r="U77" s="1"/>
      <c r="V77" s="1">
        <v>0.044899338945801524</v>
      </c>
      <c r="W77" s="1">
        <v>-0.10063176567820165</v>
      </c>
      <c r="X77" s="1">
        <v>0</v>
      </c>
      <c r="Y77" s="1"/>
      <c r="Z77" s="1">
        <v>-0.10712623471361696</v>
      </c>
      <c r="AA77" s="1">
        <v>-0.0686125908082905</v>
      </c>
      <c r="AB77" s="1">
        <v>-0.17750907402021565</v>
      </c>
      <c r="AC77" s="1"/>
      <c r="AD77" s="1">
        <v>-0.05573070573664888</v>
      </c>
      <c r="AE77" s="1">
        <v>-0.10688574397750017</v>
      </c>
      <c r="AF77" s="1">
        <v>0.09949874371066209</v>
      </c>
      <c r="AG77" s="1"/>
      <c r="AH77" s="1">
        <v>-0.22092736381725403</v>
      </c>
      <c r="AI77" s="1">
        <v>-0.0723906149063467</v>
      </c>
      <c r="AJ77" s="1">
        <v>-0.09783978441868235</v>
      </c>
      <c r="AK77" s="1"/>
      <c r="AL77" s="1">
        <v>0.06700778811180659</v>
      </c>
      <c r="AM77" s="1">
        <v>-0.05430955971734761</v>
      </c>
      <c r="AN77" s="1">
        <v>0.09949874371066209</v>
      </c>
      <c r="AO77" s="1"/>
      <c r="AP77" s="1">
        <v>0.012568973454504829</v>
      </c>
      <c r="AQ77" s="1">
        <v>-0.16992585401626545</v>
      </c>
      <c r="AR77" s="1">
        <v>-0.09126908073509854</v>
      </c>
      <c r="AS77" s="1"/>
      <c r="AT77" s="1">
        <v>0.055766752429061484</v>
      </c>
      <c r="AU77" s="1">
        <v>-0.016840431885759698</v>
      </c>
      <c r="AV77" s="1">
        <v>0.09949874371066209</v>
      </c>
      <c r="AW77" s="1"/>
      <c r="AX77" s="1">
        <v>-0.036679082162929436</v>
      </c>
      <c r="AY77" s="1">
        <v>-0.016347269221960732</v>
      </c>
      <c r="AZ77" s="1">
        <v>-0.07932767612550129</v>
      </c>
    </row>
    <row r="78" spans="2:52" ht="12.75">
      <c r="B78" t="s">
        <v>18</v>
      </c>
      <c r="C78" s="3">
        <v>6</v>
      </c>
      <c r="D78">
        <v>0</v>
      </c>
      <c r="E78" s="3">
        <v>5</v>
      </c>
      <c r="F78" s="3">
        <v>20</v>
      </c>
      <c r="G78" s="3" t="s">
        <v>16</v>
      </c>
      <c r="H78" s="9">
        <f>SQRT(SUMSQ(N78:AZ78)/(E78*C78))</f>
        <v>0.10719574762679736</v>
      </c>
      <c r="I78" s="9">
        <f>1/SQRT(F78)</f>
        <v>0.22360679774997896</v>
      </c>
      <c r="J78" s="9"/>
      <c r="K78" s="3" t="s">
        <v>16</v>
      </c>
      <c r="L78" s="9">
        <f>SQRT(2*(VAR(N78,V78,AD78,AL78,AT78)+VAR(O78,W78,AE78,AM78,AU78)+VAR(P78,X78,AF78,AN78,AV78)+VAR(R78,Z78,AH78,AP78,AX78)+VAR(S78,AA78,AI78,AQ78,AY78)+VAR(T78,AB78,AJ78,AR78,AZ78))/C78)</f>
        <v>0.09865188437603663</v>
      </c>
      <c r="M78" s="9">
        <f>SQRT(2)*I78</f>
        <v>0.31622776601683794</v>
      </c>
      <c r="N78" s="1">
        <v>-0.1722052180241486</v>
      </c>
      <c r="O78" s="1">
        <v>-0.01183787345919427</v>
      </c>
      <c r="P78" s="1">
        <v>0.09949874371066209</v>
      </c>
      <c r="Q78" s="1"/>
      <c r="R78" s="1">
        <v>-0.14466171532749356</v>
      </c>
      <c r="S78" s="1">
        <v>0.02247959774750723</v>
      </c>
      <c r="T78" s="1">
        <v>-0.005067252380538956</v>
      </c>
      <c r="U78" s="1"/>
      <c r="V78" s="1">
        <v>-0.0903468358568773</v>
      </c>
      <c r="W78" s="1">
        <v>-0.1097483182176859</v>
      </c>
      <c r="X78" s="1">
        <v>0</v>
      </c>
      <c r="Y78" s="1"/>
      <c r="Z78" s="1">
        <v>-0.14464693886296942</v>
      </c>
      <c r="AA78" s="1">
        <v>0.009188979468472734</v>
      </c>
      <c r="AB78" s="1">
        <v>-0.25949353251301654</v>
      </c>
      <c r="AC78" s="1"/>
      <c r="AD78" s="1">
        <v>-0.040814304526675706</v>
      </c>
      <c r="AE78" s="1">
        <v>-0.04800274805851359</v>
      </c>
      <c r="AF78" s="1">
        <v>0.09949874371066209</v>
      </c>
      <c r="AG78" s="1"/>
      <c r="AH78" s="1">
        <v>-0.10929499024593384</v>
      </c>
      <c r="AI78" s="1">
        <v>0.014731017811922468</v>
      </c>
      <c r="AJ78" s="1">
        <v>-0.07749493489603715</v>
      </c>
      <c r="AK78" s="1"/>
      <c r="AL78" s="1">
        <v>-0.06313545037827595</v>
      </c>
      <c r="AM78" s="1">
        <v>-0.1878690791021768</v>
      </c>
      <c r="AN78" s="1">
        <v>0.09949874371066209</v>
      </c>
      <c r="AO78" s="1"/>
      <c r="AP78" s="1">
        <v>-0.06568394434313589</v>
      </c>
      <c r="AQ78" s="1">
        <v>-0.03287397083080145</v>
      </c>
      <c r="AR78" s="1">
        <v>-0.14730140318711532</v>
      </c>
      <c r="AS78" s="1"/>
      <c r="AT78" s="1">
        <v>-0.09878848679464151</v>
      </c>
      <c r="AU78" s="1">
        <v>-0.20570256662500697</v>
      </c>
      <c r="AV78" s="1">
        <v>0</v>
      </c>
      <c r="AW78" s="1"/>
      <c r="AX78" s="1">
        <v>0.05985614485307735</v>
      </c>
      <c r="AY78" s="1">
        <v>-0.004624538761013778</v>
      </c>
      <c r="AZ78" s="1">
        <v>-0.10504901982062165</v>
      </c>
    </row>
    <row r="79" spans="11:13" ht="12.75">
      <c r="K79" s="3"/>
      <c r="L79" s="9"/>
      <c r="M79" s="9"/>
    </row>
    <row r="80" spans="2:52" ht="12.75">
      <c r="B80" t="s">
        <v>18</v>
      </c>
      <c r="C80" s="3">
        <v>6</v>
      </c>
      <c r="D80" t="s">
        <v>15</v>
      </c>
      <c r="E80" s="3">
        <v>5</v>
      </c>
      <c r="F80" s="3">
        <v>10</v>
      </c>
      <c r="G80" s="3" t="s">
        <v>16</v>
      </c>
      <c r="H80" s="9">
        <f>SQRT(SUMSQ(N80:AZ80)/(E80*C80))</f>
        <v>0.15800932989488695</v>
      </c>
      <c r="I80" s="9">
        <f>1/SQRT(F80)</f>
        <v>0.31622776601683794</v>
      </c>
      <c r="J80" s="9"/>
      <c r="K80" s="3" t="s">
        <v>16</v>
      </c>
      <c r="L80" s="9">
        <f>SQRT(2*(VAR(N80,V80,AD80,AL80,AT80)+VAR(O80,W80,AE80,AM80,AU80)+VAR(P80,X80,AF80,AN80,AV80)+VAR(R80,Z80,AH80,AP80,AX80)+VAR(S80,AA80,AI80,AQ80,AY80)+VAR(T80,AB80,AJ80,AR80,AZ80))/C80)</f>
        <v>0.19870508463260328</v>
      </c>
      <c r="M80" s="9">
        <f>SQRT(2)*I80</f>
        <v>0.447213595499958</v>
      </c>
      <c r="N80" s="1">
        <v>-0.13516937950977712</v>
      </c>
      <c r="O80" s="1">
        <v>0.10134294007190761</v>
      </c>
      <c r="P80" s="1">
        <v>0.19798989873223324</v>
      </c>
      <c r="Q80" s="1"/>
      <c r="R80" s="1">
        <v>0.11430952132988162</v>
      </c>
      <c r="S80" s="1">
        <v>-0.11430952132988162</v>
      </c>
      <c r="T80" s="1">
        <v>0.11430952132988162</v>
      </c>
      <c r="U80" s="1"/>
      <c r="V80" s="1">
        <v>0.20455006876926518</v>
      </c>
      <c r="W80" s="1">
        <v>-0.07766304340286752</v>
      </c>
      <c r="X80" s="1">
        <v>0.19798989873223324</v>
      </c>
      <c r="Y80" s="1"/>
      <c r="Z80" s="1">
        <v>0.342928563989645</v>
      </c>
      <c r="AA80" s="1">
        <v>0.11430952132988162</v>
      </c>
      <c r="AB80" s="1">
        <v>-0.11430952132988162</v>
      </c>
      <c r="AC80" s="1"/>
      <c r="AD80" s="1">
        <v>0.11399534098805238</v>
      </c>
      <c r="AE80" s="1">
        <v>-0.15187119971002971</v>
      </c>
      <c r="AF80" s="1">
        <v>0</v>
      </c>
      <c r="AG80" s="1"/>
      <c r="AH80" s="1">
        <v>0.11430952132988162</v>
      </c>
      <c r="AI80" s="1">
        <v>0.11430952132988162</v>
      </c>
      <c r="AJ80" s="1">
        <v>-0.11430952132988162</v>
      </c>
      <c r="AK80" s="1"/>
      <c r="AL80" s="1">
        <v>0.08457561655531502</v>
      </c>
      <c r="AM80" s="1">
        <v>-0.32322501741554105</v>
      </c>
      <c r="AN80" s="1">
        <v>0</v>
      </c>
      <c r="AO80" s="1"/>
      <c r="AP80" s="1">
        <v>0.11430952132988162</v>
      </c>
      <c r="AQ80" s="1">
        <v>-0.34292856398964494</v>
      </c>
      <c r="AR80" s="1">
        <v>0.11430952132988162</v>
      </c>
      <c r="AS80" s="1"/>
      <c r="AT80" s="1">
        <v>-0.047339988266735133</v>
      </c>
      <c r="AU80" s="1">
        <v>0.000177167314552662</v>
      </c>
      <c r="AV80" s="1">
        <v>0.19798989873223324</v>
      </c>
      <c r="AW80" s="1"/>
      <c r="AX80" s="1">
        <v>0.11430952132988162</v>
      </c>
      <c r="AY80" s="1">
        <v>-0.11430952132988162</v>
      </c>
      <c r="AZ80" s="1">
        <v>-0.11430952132988162</v>
      </c>
    </row>
  </sheetData>
  <mergeCells count="12">
    <mergeCell ref="C4:D4"/>
    <mergeCell ref="C22:D22"/>
    <mergeCell ref="C48:D48"/>
    <mergeCell ref="C67:D67"/>
    <mergeCell ref="G66:I66"/>
    <mergeCell ref="K66:M66"/>
    <mergeCell ref="G3:I3"/>
    <mergeCell ref="K3:M3"/>
    <mergeCell ref="G47:I47"/>
    <mergeCell ref="K47:M47"/>
    <mergeCell ref="G21:I21"/>
    <mergeCell ref="K21:M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Reviewer</cp:lastModifiedBy>
  <dcterms:created xsi:type="dcterms:W3CDTF">2010-03-19T23:47:58Z</dcterms:created>
  <dcterms:modified xsi:type="dcterms:W3CDTF">2010-05-03T19:28:20Z</dcterms:modified>
  <cp:category/>
  <cp:version/>
  <cp:contentType/>
  <cp:contentStatus/>
</cp:coreProperties>
</file>